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625"/>
  <workbookPr/>
  <mc:AlternateContent xmlns:mc="http://schemas.openxmlformats.org/markup-compatibility/2006">
    <mc:Choice Requires="x15">
      <x15ac:absPath xmlns:x15ac="http://schemas.microsoft.com/office/spreadsheetml/2010/11/ac" url="D:\Ryan\Documents\Fall 2017\ASTR 288\20171017 HAT-P 23 b\"/>
    </mc:Choice>
  </mc:AlternateContent>
  <bookViews>
    <workbookView xWindow="0" yWindow="0" windowWidth="24000" windowHeight="14145" xr2:uid="{00000000-000D-0000-FFFF-FFFF00000000}"/>
  </bookViews>
  <sheets>
    <sheet name="07in_ST7" sheetId="5" r:id="rId1"/>
    <sheet name="links" sheetId="3" r:id="rId2"/>
    <sheet name="dropdown_options" sheetId="2" r:id="rId3"/>
  </sheets>
  <definedNames>
    <definedName name="_xlnm.Print_Area" localSheetId="0">'07in_ST7'!$B$1:$K$68</definedName>
  </definedNames>
  <calcPr calcId="171027" iterateDelta="1E-4"/>
</workbook>
</file>

<file path=xl/calcChain.xml><?xml version="1.0" encoding="utf-8"?>
<calcChain xmlns="http://schemas.openxmlformats.org/spreadsheetml/2006/main">
  <c r="E44" i="5" l="1"/>
  <c r="D44" i="5"/>
  <c r="D58" i="5" s="1"/>
  <c r="D61" i="5" s="1"/>
  <c r="D63" i="5" s="1"/>
  <c r="E43" i="5"/>
  <c r="D43" i="5"/>
  <c r="D22" i="5"/>
  <c r="D20" i="5"/>
  <c r="D12" i="5"/>
</calcChain>
</file>

<file path=xl/sharedStrings.xml><?xml version="1.0" encoding="utf-8"?>
<sst xmlns="http://schemas.openxmlformats.org/spreadsheetml/2006/main" count="136" uniqueCount="123">
  <si>
    <t>Observer:</t>
  </si>
  <si>
    <t>Ingress:</t>
  </si>
  <si>
    <t>Egress:</t>
  </si>
  <si>
    <t>Exoplanet:</t>
  </si>
  <si>
    <t>RA:</t>
  </si>
  <si>
    <t>Dec:</t>
  </si>
  <si>
    <t>Readout noise (e-):</t>
  </si>
  <si>
    <t>Gain (e-/ADU):</t>
  </si>
  <si>
    <t>Dark current (e-/pixel/sec):</t>
  </si>
  <si>
    <t>Period (days):</t>
  </si>
  <si>
    <t>Aperture (mm):</t>
  </si>
  <si>
    <t>Focal length (mm):</t>
  </si>
  <si>
    <t>Image scale (arcsec/pixel):</t>
  </si>
  <si>
    <t>FOV (arcmin):</t>
  </si>
  <si>
    <t>Initial Settings:</t>
  </si>
  <si>
    <t>Final Settings:</t>
  </si>
  <si>
    <t xml:space="preserve">     Aperture radius:</t>
  </si>
  <si>
    <t xml:space="preserve">     Inner annulus radius:</t>
  </si>
  <si>
    <t xml:space="preserve">     Outer annulus radius:</t>
  </si>
  <si>
    <t>FWHM (arcseconds):</t>
  </si>
  <si>
    <t xml:space="preserve">     FWHM pixel multiplier:</t>
  </si>
  <si>
    <t>FWHM (pixels):</t>
  </si>
  <si>
    <t>Date of Observation (UT):</t>
  </si>
  <si>
    <t xml:space="preserve"> </t>
  </si>
  <si>
    <t>X</t>
  </si>
  <si>
    <t>Y</t>
  </si>
  <si>
    <t>Exposure time (secs):</t>
  </si>
  <si>
    <t>(click here)</t>
  </si>
  <si>
    <t>Host Star/Exoplanet Information:</t>
  </si>
  <si>
    <t>Item</t>
  </si>
  <si>
    <t>Limb darkening coefficients:</t>
  </si>
  <si>
    <t xml:space="preserve">    Quadratic LD u1:</t>
  </si>
  <si>
    <t xml:space="preserve">    Quadratic LD u2:</t>
  </si>
  <si>
    <t>Observing Location:</t>
  </si>
  <si>
    <t xml:space="preserve">     Latitude:</t>
  </si>
  <si>
    <t xml:space="preserve">     Longitude:</t>
  </si>
  <si>
    <t>Predicted midpoint:</t>
  </si>
  <si>
    <t>minutes</t>
  </si>
  <si>
    <t>Filter used:</t>
  </si>
  <si>
    <t>Make/model of CCD Camera:</t>
  </si>
  <si>
    <t>Link to Reference Paper (optional):</t>
  </si>
  <si>
    <t>V mag:</t>
  </si>
  <si>
    <t>Suggested range of comp stars:</t>
  </si>
  <si>
    <t>Approximate difference:</t>
  </si>
  <si>
    <t xml:space="preserve">     Altitude (m):</t>
  </si>
  <si>
    <t xml:space="preserve"> Tmid HJD</t>
  </si>
  <si>
    <t>from time conv page</t>
  </si>
  <si>
    <t>76 57 21.50</t>
  </si>
  <si>
    <t>39 00 07.50</t>
  </si>
  <si>
    <t>exoplanets.org/</t>
  </si>
  <si>
    <t>Comment</t>
  </si>
  <si>
    <t>Input</t>
  </si>
  <si>
    <t>Date /Time Information:</t>
  </si>
  <si>
    <t>astroutils.astronomy.ohio-state.edu/time/</t>
  </si>
  <si>
    <t>time standard:</t>
  </si>
  <si>
    <t>units</t>
  </si>
  <si>
    <t>additional notes</t>
  </si>
  <si>
    <t>Telescope make/model/type:</t>
  </si>
  <si>
    <t>Equipment Information:</t>
  </si>
  <si>
    <t>Observation Information:</t>
  </si>
  <si>
    <t># of science images (total):</t>
  </si>
  <si>
    <t># not used:</t>
  </si>
  <si>
    <t># used:</t>
  </si>
  <si>
    <t>Analysis Information:</t>
  </si>
  <si>
    <t>astroutils.astronomy.ohio-state.edu/exofast/limbdark.shtml</t>
  </si>
  <si>
    <t>6a</t>
  </si>
  <si>
    <t>8a</t>
  </si>
  <si>
    <t>10a</t>
  </si>
  <si>
    <t>11a</t>
  </si>
  <si>
    <t>25a</t>
  </si>
  <si>
    <t>25b</t>
  </si>
  <si>
    <t>33a</t>
  </si>
  <si>
    <t>34a</t>
  </si>
  <si>
    <t>non-linear point (ADUs):</t>
  </si>
  <si>
    <t>unbinned</t>
  </si>
  <si>
    <t>No. of pixels:</t>
  </si>
  <si>
    <t>Pixel size (microns):</t>
  </si>
  <si>
    <t>Binning used:</t>
  </si>
  <si>
    <t>var2.astro.cz/ETD/predictions.php</t>
  </si>
  <si>
    <t>target details:</t>
  </si>
  <si>
    <t>time conversion:</t>
  </si>
  <si>
    <t>limb darkening:</t>
  </si>
  <si>
    <t>Elong:</t>
  </si>
  <si>
    <t>283 02 38.5</t>
  </si>
  <si>
    <t>DD</t>
  </si>
  <si>
    <t>HMS</t>
  </si>
  <si>
    <t>13a</t>
  </si>
  <si>
    <t>AP 7" refractor</t>
  </si>
  <si>
    <t>why not used ==&gt;</t>
  </si>
  <si>
    <r>
      <t>R</t>
    </r>
    <r>
      <rPr>
        <vertAlign val="subscript"/>
        <sz val="12"/>
        <color theme="1"/>
        <rFont val="Calibri"/>
        <family val="2"/>
        <scheme val="minor"/>
      </rPr>
      <t>*</t>
    </r>
    <r>
      <rPr>
        <sz val="12"/>
        <color theme="1"/>
        <rFont val="Calibri"/>
        <family val="2"/>
        <scheme val="minor"/>
      </rPr>
      <t>:</t>
    </r>
  </si>
  <si>
    <r>
      <t>T</t>
    </r>
    <r>
      <rPr>
        <vertAlign val="subscript"/>
        <sz val="12"/>
        <color theme="1"/>
        <rFont val="Calibri"/>
        <family val="2"/>
        <scheme val="minor"/>
      </rPr>
      <t xml:space="preserve"> eff</t>
    </r>
    <r>
      <rPr>
        <sz val="12"/>
        <color theme="1"/>
        <rFont val="Calibri"/>
        <family val="2"/>
        <scheme val="minor"/>
      </rPr>
      <t xml:space="preserve"> :</t>
    </r>
  </si>
  <si>
    <t>drop down options</t>
  </si>
  <si>
    <t>time standard</t>
  </si>
  <si>
    <t>HJD_UTC</t>
  </si>
  <si>
    <t>BJD_TDB</t>
  </si>
  <si>
    <t>filters</t>
  </si>
  <si>
    <r>
      <t>Model fit midpoint (T</t>
    </r>
    <r>
      <rPr>
        <vertAlign val="subscript"/>
        <sz val="12"/>
        <color theme="1"/>
        <rFont val="Calibri"/>
        <family val="2"/>
        <scheme val="minor"/>
      </rPr>
      <t>c</t>
    </r>
    <r>
      <rPr>
        <sz val="12"/>
        <color theme="1"/>
        <rFont val="Calibri"/>
        <family val="2"/>
        <scheme val="minor"/>
      </rPr>
      <t>):</t>
    </r>
  </si>
  <si>
    <t>SBIG ST-7</t>
  </si>
  <si>
    <t>instructions</t>
  </si>
  <si>
    <t>Use the website to find the needed info and copy/paste the values (as text only).</t>
  </si>
  <si>
    <t>Enter your site coordinates as dd mm ss.s in Column D and the decimal coordinates in Col E.</t>
  </si>
  <si>
    <t>Enter your equipment information. A sample set of values is input already.</t>
  </si>
  <si>
    <t>After observing, fill this in.</t>
  </si>
  <si>
    <t>To get the Ingress and Egress, COPY the start, mid, end times from the (ETD or other) prediction (see sample right) over to the utility (use the UTC2BJD applet). Format as YYYY MM DD HH MM SS, with each one on a line (left box on page). Use your location information (below) and the star coordinates (above) in the form on the right side (of page).</t>
  </si>
  <si>
    <t>SAMPLE:</t>
  </si>
  <si>
    <t>If observing a known exoplanet transit, go to  the webpage and select the planet, fill in the T(eff) (top of sheet), and which filter you used to get the Limb Darkening u1 and u2 values.
The initial FWHM settings (rows 33-36) are retrieved from AIJ by opening an image, clicking on a star, and then under "Analyse," select "plot seeing profile." Record the actual settings used in rows 37-39.</t>
  </si>
  <si>
    <t>predictions:</t>
  </si>
  <si>
    <t>required</t>
  </si>
  <si>
    <t>optional</t>
  </si>
  <si>
    <t>BJD-TDB</t>
  </si>
  <si>
    <t>from Czech pred page (see sample)</t>
  </si>
  <si>
    <t>pre-filled</t>
  </si>
  <si>
    <t>COLOR CODE</t>
  </si>
  <si>
    <t>post-obs</t>
  </si>
  <si>
    <t>HAT-P 23 b</t>
  </si>
  <si>
    <t>Ryan Morris</t>
  </si>
  <si>
    <t>20 24 29.73</t>
  </si>
  <si>
    <t>16 45 44.3</t>
  </si>
  <si>
    <t>1.203 ± 0.074</t>
  </si>
  <si>
    <t>5905 ± 80</t>
  </si>
  <si>
    <t>http://exoplanets.org/detail/HAT-P-23_b</t>
  </si>
  <si>
    <t>Filled out too late, information not available</t>
  </si>
  <si>
    <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</si>
</sst>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
    <numFmt numFmtId="165" formatCode="0.0"/>
    <numFmt numFmtId="166" formatCode="0.0000000000"/>
    <numFmt numFmtId="167" formatCode="0.0000"/>
  </numFmts>
  <fonts count="27" x14ac:knownFonts="1">
    <font>
      <sz val="11"/>
      <color theme="1"/>
      <name val="Calibri"/>
      <family val="2"/>
      <scheme val="minor"/>
    </font>
    <font>
      <u/>
      <sz val="11"/>
      <color theme="10"/>
      <name val="Calibri"/>
      <family val="2"/>
      <scheme val="minor"/>
    </font>
    <font>
      <sz val="12"/>
      <color theme="1"/>
      <name val="Calibri"/>
      <family val="2"/>
      <scheme val="minor"/>
    </font>
    <font>
      <b/>
      <sz val="12"/>
      <color theme="1"/>
      <name val="Calibri"/>
      <family val="2"/>
      <scheme val="minor"/>
    </font>
    <font>
      <u/>
      <sz val="12"/>
      <color theme="1"/>
      <name val="Calibri"/>
      <family val="2"/>
      <scheme val="minor"/>
    </font>
    <font>
      <u/>
      <sz val="12"/>
      <color theme="10"/>
      <name val="Calibri"/>
      <family val="2"/>
      <scheme val="minor"/>
    </font>
    <font>
      <vertAlign val="subscript"/>
      <sz val="12"/>
      <color theme="1"/>
      <name val="Calibri"/>
      <family val="2"/>
      <scheme val="minor"/>
    </font>
    <font>
      <sz val="12"/>
      <color rgb="FF000000"/>
      <name val="Calibri"/>
      <family val="2"/>
      <scheme val="minor"/>
    </font>
    <font>
      <b/>
      <u/>
      <sz val="12"/>
      <color theme="1"/>
      <name val="Calibri"/>
      <family val="2"/>
      <scheme val="minor"/>
    </font>
    <font>
      <sz val="12"/>
      <name val="Calibri"/>
      <family val="2"/>
      <scheme val="minor"/>
    </font>
    <font>
      <i/>
      <sz val="12"/>
      <color theme="1"/>
      <name val="Calibri"/>
      <family val="2"/>
      <scheme val="minor"/>
    </font>
    <font>
      <sz val="10"/>
      <name val="Arial"/>
      <family val="2"/>
    </font>
    <font>
      <u/>
      <sz val="10"/>
      <color indexed="12"/>
      <name val="Arial"/>
      <family val="2"/>
    </font>
    <font>
      <b/>
      <sz val="10"/>
      <color theme="1"/>
      <name val="Calibri"/>
      <family val="2"/>
      <scheme val="minor"/>
    </font>
    <font>
      <sz val="10"/>
      <color theme="1"/>
      <name val="Calibri"/>
      <family val="2"/>
      <scheme val="minor"/>
    </font>
    <font>
      <b/>
      <sz val="16"/>
      <color theme="1"/>
      <name val="Calibri"/>
      <family val="2"/>
      <scheme val="minor"/>
    </font>
    <font>
      <b/>
      <u/>
      <sz val="16"/>
      <color rgb="FF000000"/>
      <name val="Calibri"/>
      <family val="2"/>
      <scheme val="minor"/>
    </font>
    <font>
      <b/>
      <u/>
      <sz val="16"/>
      <color theme="1"/>
      <name val="Calibri"/>
      <family val="2"/>
      <scheme val="minor"/>
    </font>
    <font>
      <b/>
      <sz val="12"/>
      <color rgb="FFFF0000"/>
      <name val="Calibri"/>
      <family val="2"/>
      <scheme val="minor"/>
    </font>
    <font>
      <b/>
      <sz val="12"/>
      <color indexed="10"/>
      <name val="Calibri"/>
      <family val="2"/>
      <scheme val="minor"/>
    </font>
    <font>
      <b/>
      <sz val="12"/>
      <color rgb="FF33CC33"/>
      <name val="Calibri"/>
      <family val="2"/>
      <scheme val="minor"/>
    </font>
    <font>
      <i/>
      <sz val="12"/>
      <color indexed="8"/>
      <name val="Calibri"/>
      <family val="2"/>
      <scheme val="minor"/>
    </font>
    <font>
      <sz val="12"/>
      <color rgb="FF0000FF"/>
      <name val="Calibri"/>
      <family val="2"/>
      <scheme val="minor"/>
    </font>
    <font>
      <b/>
      <sz val="12"/>
      <color rgb="FF0000FF"/>
      <name val="Calibri"/>
      <family val="2"/>
      <scheme val="minor"/>
    </font>
    <font>
      <b/>
      <sz val="12"/>
      <color indexed="12"/>
      <name val="Calibri"/>
      <family val="2"/>
      <scheme val="minor"/>
    </font>
    <font>
      <b/>
      <sz val="12"/>
      <color rgb="FFFF9900"/>
      <name val="Calibri"/>
      <family val="2"/>
      <scheme val="minor"/>
    </font>
    <font>
      <b/>
      <sz val="16"/>
      <color rgb="FFFF0000"/>
      <name val="Calibri"/>
      <family val="2"/>
      <scheme val="minor"/>
    </font>
  </fonts>
  <fills count="11">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rgb="FFD8C5FF"/>
        <bgColor indexed="64"/>
      </patternFill>
    </fill>
    <fill>
      <patternFill patternType="solid">
        <fgColor theme="6" tint="0.79998168889431442"/>
        <bgColor indexed="64"/>
      </patternFill>
    </fill>
    <fill>
      <patternFill patternType="solid">
        <fgColor rgb="FFFFF2CC"/>
        <bgColor indexed="64"/>
      </patternFill>
    </fill>
    <fill>
      <patternFill patternType="solid">
        <fgColor rgb="FFD9E1F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double">
        <color rgb="FF7030A0"/>
      </left>
      <right style="double">
        <color rgb="FF7030A0"/>
      </right>
      <top style="double">
        <color rgb="FF7030A0"/>
      </top>
      <bottom/>
      <diagonal/>
    </border>
    <border>
      <left style="double">
        <color rgb="FF7030A0"/>
      </left>
      <right style="double">
        <color rgb="FF7030A0"/>
      </right>
      <top/>
      <bottom/>
      <diagonal/>
    </border>
    <border>
      <left style="double">
        <color rgb="FF7030A0"/>
      </left>
      <right style="double">
        <color rgb="FF7030A0"/>
      </right>
      <top/>
      <bottom style="double">
        <color rgb="FF7030A0"/>
      </bottom>
      <diagonal/>
    </border>
  </borders>
  <cellStyleXfs count="4">
    <xf numFmtId="0" fontId="0" fillId="0" borderId="0"/>
    <xf numFmtId="0" fontId="1" fillId="0" borderId="0" applyNumberFormat="0" applyFill="0" applyBorder="0" applyAlignment="0" applyProtection="0"/>
    <xf numFmtId="0" fontId="11" fillId="0" borderId="0"/>
    <xf numFmtId="0" fontId="12" fillId="0" borderId="0" applyNumberFormat="0" applyFill="0" applyBorder="0" applyAlignment="0" applyProtection="0">
      <alignment vertical="top"/>
      <protection locked="0"/>
    </xf>
  </cellStyleXfs>
  <cellXfs count="102">
    <xf numFmtId="0" fontId="0" fillId="0" borderId="0" xfId="0"/>
    <xf numFmtId="0" fontId="4" fillId="0" borderId="0" xfId="0" applyFont="1" applyAlignment="1" applyProtection="1">
      <alignment horizontal="center" vertical="center"/>
    </xf>
    <xf numFmtId="0" fontId="2" fillId="0" borderId="0" xfId="0" applyFont="1" applyAlignment="1" applyProtection="1">
      <alignment horizontal="center" vertical="center"/>
    </xf>
    <xf numFmtId="0" fontId="2" fillId="0" borderId="0" xfId="0" applyFont="1" applyAlignment="1" applyProtection="1">
      <alignment horizontal="right" vertical="center"/>
    </xf>
    <xf numFmtId="0" fontId="8" fillId="0" borderId="0" xfId="0" applyFont="1" applyFill="1" applyAlignment="1" applyProtection="1">
      <alignment horizontal="center" vertical="center"/>
    </xf>
    <xf numFmtId="0" fontId="2" fillId="0" borderId="2" xfId="0" applyFont="1" applyBorder="1" applyAlignment="1" applyProtection="1">
      <alignment horizontal="center" vertical="center"/>
      <protection locked="0"/>
    </xf>
    <xf numFmtId="0" fontId="2" fillId="0" borderId="0" xfId="0" applyFont="1" applyFill="1" applyAlignment="1" applyProtection="1">
      <alignment horizontal="right" vertical="center"/>
    </xf>
    <xf numFmtId="0" fontId="2" fillId="3" borderId="0" xfId="0" applyFont="1" applyFill="1" applyAlignment="1" applyProtection="1">
      <alignment horizontal="right" vertical="center"/>
    </xf>
    <xf numFmtId="0" fontId="3" fillId="3" borderId="0" xfId="0" applyFont="1" applyFill="1" applyAlignment="1" applyProtection="1">
      <alignment horizontal="right" vertical="center"/>
    </xf>
    <xf numFmtId="0" fontId="2" fillId="2" borderId="2" xfId="0" applyFont="1" applyFill="1" applyBorder="1" applyAlignment="1" applyProtection="1">
      <alignment horizontal="center" vertical="center"/>
      <protection locked="0"/>
    </xf>
    <xf numFmtId="0" fontId="3" fillId="4" borderId="0" xfId="0" applyFont="1" applyFill="1" applyAlignment="1" applyProtection="1">
      <alignment horizontal="right" vertical="center"/>
    </xf>
    <xf numFmtId="0" fontId="2" fillId="4" borderId="0" xfId="0" applyFont="1" applyFill="1" applyAlignment="1" applyProtection="1">
      <alignment horizontal="right" vertical="center"/>
    </xf>
    <xf numFmtId="0" fontId="2" fillId="4" borderId="0" xfId="0" applyFont="1" applyFill="1" applyAlignment="1" applyProtection="1">
      <alignment horizontal="right" vertical="center" wrapText="1"/>
    </xf>
    <xf numFmtId="22" fontId="2" fillId="4" borderId="0" xfId="0" applyNumberFormat="1" applyFont="1" applyFill="1" applyAlignment="1" applyProtection="1">
      <alignment horizontal="right" vertical="center"/>
      <protection locked="0"/>
    </xf>
    <xf numFmtId="14" fontId="2" fillId="0" borderId="2" xfId="0" applyNumberFormat="1" applyFont="1" applyBorder="1" applyAlignment="1" applyProtection="1">
      <alignment horizontal="center" vertical="center"/>
      <protection locked="0"/>
    </xf>
    <xf numFmtId="0" fontId="3" fillId="5" borderId="3" xfId="0" applyFont="1" applyFill="1" applyBorder="1" applyAlignment="1" applyProtection="1">
      <alignment horizontal="center" vertical="center"/>
    </xf>
    <xf numFmtId="0" fontId="8" fillId="0" borderId="0" xfId="0" applyFont="1" applyAlignment="1" applyProtection="1">
      <alignment horizontal="center" vertical="center"/>
      <protection locked="0"/>
    </xf>
    <xf numFmtId="0" fontId="3" fillId="5" borderId="7" xfId="0" applyFont="1" applyFill="1" applyBorder="1" applyAlignment="1" applyProtection="1">
      <alignment horizontal="center" vertical="center"/>
    </xf>
    <xf numFmtId="0" fontId="2" fillId="0" borderId="4"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2" fontId="2" fillId="2" borderId="6" xfId="0" applyNumberFormat="1" applyFont="1" applyFill="1" applyBorder="1" applyAlignment="1" applyProtection="1">
      <alignment horizontal="center" vertical="center"/>
    </xf>
    <xf numFmtId="2" fontId="2" fillId="2" borderId="9" xfId="0" applyNumberFormat="1" applyFont="1" applyFill="1" applyBorder="1" applyAlignment="1" applyProtection="1">
      <alignment horizontal="center" vertical="center"/>
    </xf>
    <xf numFmtId="0" fontId="10" fillId="4" borderId="0" xfId="0" applyFont="1" applyFill="1" applyAlignment="1" applyProtection="1">
      <alignment horizontal="right" vertical="center"/>
    </xf>
    <xf numFmtId="1" fontId="2" fillId="0" borderId="2" xfId="0" applyNumberFormat="1" applyFont="1" applyFill="1" applyBorder="1" applyAlignment="1" applyProtection="1">
      <alignment horizontal="center" vertical="center"/>
    </xf>
    <xf numFmtId="0" fontId="2" fillId="0" borderId="3" xfId="0" applyFont="1" applyBorder="1" applyAlignment="1" applyProtection="1">
      <alignment horizontal="center" vertical="center"/>
      <protection locked="0"/>
    </xf>
    <xf numFmtId="1" fontId="2" fillId="2" borderId="1" xfId="0" applyNumberFormat="1" applyFont="1" applyFill="1" applyBorder="1" applyAlignment="1" applyProtection="1">
      <alignment horizontal="center" vertical="center"/>
    </xf>
    <xf numFmtId="1" fontId="2" fillId="0" borderId="3" xfId="0" applyNumberFormat="1"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6" borderId="3" xfId="0" applyFont="1" applyFill="1" applyBorder="1" applyAlignment="1" applyProtection="1">
      <alignment horizontal="center" vertical="center"/>
      <protection locked="0"/>
    </xf>
    <xf numFmtId="0" fontId="5" fillId="7" borderId="0" xfId="1" applyFont="1" applyFill="1" applyAlignment="1" applyProtection="1">
      <alignment horizontal="center" vertical="center"/>
      <protection locked="0"/>
    </xf>
    <xf numFmtId="2" fontId="2" fillId="2" borderId="2" xfId="0" applyNumberFormat="1" applyFont="1" applyFill="1" applyBorder="1" applyAlignment="1" applyProtection="1">
      <alignment horizontal="center" vertical="center"/>
    </xf>
    <xf numFmtId="2" fontId="2" fillId="2" borderId="4" xfId="0" applyNumberFormat="1" applyFont="1" applyFill="1" applyBorder="1" applyAlignment="1" applyProtection="1">
      <alignment horizontal="center" vertical="center"/>
    </xf>
    <xf numFmtId="0" fontId="1" fillId="0" borderId="0" xfId="1" applyFont="1"/>
    <xf numFmtId="0" fontId="1" fillId="0" borderId="0" xfId="1" applyFont="1" applyFill="1" applyAlignment="1" applyProtection="1">
      <alignment horizontal="left" vertical="center"/>
      <protection locked="0"/>
    </xf>
    <xf numFmtId="0" fontId="2" fillId="0" borderId="0" xfId="0" applyFont="1" applyAlignment="1">
      <alignment horizontal="right"/>
    </xf>
    <xf numFmtId="0" fontId="2" fillId="0" borderId="0" xfId="0" applyFont="1" applyAlignment="1">
      <alignment horizontal="right" vertical="center"/>
    </xf>
    <xf numFmtId="0" fontId="2" fillId="0" borderId="0" xfId="0" applyFont="1" applyFill="1" applyAlignment="1" applyProtection="1">
      <alignment horizontal="center" vertical="center"/>
      <protection locked="0"/>
    </xf>
    <xf numFmtId="49" fontId="2" fillId="0" borderId="2" xfId="0" applyNumberFormat="1" applyFont="1" applyBorder="1" applyAlignment="1" applyProtection="1">
      <alignment horizontal="center" vertical="center"/>
      <protection locked="0"/>
    </xf>
    <xf numFmtId="49" fontId="2" fillId="0" borderId="3" xfId="0" applyNumberFormat="1" applyFont="1" applyBorder="1" applyAlignment="1" applyProtection="1">
      <alignment horizontal="center" vertical="center"/>
      <protection locked="0"/>
    </xf>
    <xf numFmtId="0" fontId="5" fillId="0" borderId="1" xfId="1" applyFont="1" applyBorder="1" applyAlignment="1" applyProtection="1">
      <alignment horizontal="center" vertical="center"/>
      <protection locked="0"/>
    </xf>
    <xf numFmtId="0" fontId="5" fillId="0" borderId="0" xfId="1" applyFont="1" applyFill="1" applyAlignment="1" applyProtection="1">
      <alignment horizontal="left" vertical="center"/>
      <protection locked="0"/>
    </xf>
    <xf numFmtId="166" fontId="5" fillId="0" borderId="0" xfId="1" applyNumberFormat="1" applyFont="1" applyAlignment="1" applyProtection="1">
      <alignment horizontal="left" vertical="center"/>
      <protection locked="0"/>
    </xf>
    <xf numFmtId="0" fontId="5" fillId="0" borderId="0" xfId="1" applyFont="1" applyAlignment="1" applyProtection="1">
      <alignment horizontal="left" vertical="center"/>
      <protection locked="0"/>
    </xf>
    <xf numFmtId="0" fontId="9" fillId="0" borderId="3" xfId="1" applyFont="1" applyBorder="1" applyAlignment="1">
      <alignment horizontal="center"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5" fillId="0" borderId="0" xfId="1" applyFont="1" applyBorder="1" applyAlignment="1" applyProtection="1">
      <alignment horizontal="center" vertical="center"/>
      <protection locked="0"/>
    </xf>
    <xf numFmtId="0" fontId="7" fillId="0" borderId="3" xfId="0" applyFont="1" applyBorder="1" applyAlignment="1">
      <alignment horizontal="center" vertical="center"/>
    </xf>
    <xf numFmtId="164" fontId="2" fillId="2" borderId="1" xfId="0" applyNumberFormat="1" applyFont="1" applyFill="1" applyBorder="1" applyAlignment="1" applyProtection="1">
      <alignment horizontal="center" vertical="center"/>
      <protection locked="0"/>
    </xf>
    <xf numFmtId="0" fontId="7" fillId="0" borderId="7" xfId="0" applyFont="1" applyBorder="1" applyAlignment="1">
      <alignment horizontal="center" vertical="center"/>
    </xf>
    <xf numFmtId="165" fontId="2" fillId="2" borderId="1" xfId="0" applyNumberFormat="1"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2" fontId="2" fillId="0" borderId="0" xfId="0" applyNumberFormat="1" applyFont="1" applyFill="1" applyAlignment="1" applyProtection="1">
      <alignment horizontal="center" vertical="center"/>
    </xf>
    <xf numFmtId="0" fontId="2" fillId="0" borderId="0" xfId="0" applyFont="1" applyAlignment="1">
      <alignment horizontal="center" vertical="center"/>
    </xf>
    <xf numFmtId="166" fontId="5" fillId="7" borderId="0" xfId="1" applyNumberFormat="1" applyFont="1" applyFill="1" applyAlignment="1" applyProtection="1">
      <alignment horizontal="center" vertical="center"/>
      <protection locked="0"/>
    </xf>
    <xf numFmtId="0" fontId="2" fillId="0" borderId="0" xfId="0" applyFont="1" applyAlignment="1">
      <alignment horizontal="left" vertical="center"/>
    </xf>
    <xf numFmtId="0" fontId="2" fillId="0" borderId="0" xfId="0" applyFont="1" applyAlignment="1" applyProtection="1">
      <alignment horizontal="left" vertical="center"/>
      <protection locked="0"/>
    </xf>
    <xf numFmtId="166" fontId="2" fillId="0" borderId="0" xfId="0" applyNumberFormat="1" applyFont="1" applyAlignment="1" applyProtection="1">
      <alignment horizontal="left" vertical="center"/>
      <protection locked="0"/>
    </xf>
    <xf numFmtId="0" fontId="13" fillId="0" borderId="0" xfId="0" applyFont="1" applyAlignment="1" applyProtection="1">
      <alignment horizontal="center"/>
    </xf>
    <xf numFmtId="0" fontId="2" fillId="0" borderId="0" xfId="0" applyFont="1" applyFill="1" applyAlignment="1" applyProtection="1">
      <alignment horizontal="left" vertical="center"/>
      <protection locked="0"/>
    </xf>
    <xf numFmtId="2" fontId="9" fillId="8" borderId="0" xfId="0" applyNumberFormat="1" applyFont="1" applyFill="1" applyAlignment="1">
      <alignment horizontal="center" vertical="center"/>
    </xf>
    <xf numFmtId="0" fontId="2" fillId="8" borderId="0" xfId="0" applyFont="1" applyFill="1" applyAlignment="1" applyProtection="1">
      <alignment horizontal="center" vertical="center"/>
      <protection locked="0"/>
    </xf>
    <xf numFmtId="166" fontId="2" fillId="8" borderId="0" xfId="0" applyNumberFormat="1" applyFont="1" applyFill="1" applyAlignment="1" applyProtection="1">
      <alignment horizontal="center" vertical="center"/>
      <protection locked="0"/>
    </xf>
    <xf numFmtId="0" fontId="2" fillId="8" borderId="0" xfId="0" applyFont="1" applyFill="1" applyAlignment="1">
      <alignment horizontal="center" vertical="center"/>
    </xf>
    <xf numFmtId="0" fontId="7" fillId="0" borderId="4" xfId="0" applyFont="1" applyBorder="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pplyProtection="1">
      <alignment horizontal="center" vertical="center"/>
    </xf>
    <xf numFmtId="0" fontId="17" fillId="0" borderId="0" xfId="0" applyFont="1" applyAlignment="1" applyProtection="1">
      <alignment horizontal="center" vertical="center"/>
      <protection locked="0"/>
    </xf>
    <xf numFmtId="0" fontId="17" fillId="8" borderId="0" xfId="0" applyFont="1" applyFill="1" applyAlignment="1" applyProtection="1">
      <alignment horizontal="center" vertical="center"/>
      <protection locked="0"/>
    </xf>
    <xf numFmtId="166" fontId="17" fillId="0" borderId="0" xfId="0" applyNumberFormat="1" applyFont="1" applyAlignment="1" applyProtection="1">
      <alignment horizontal="center" vertical="center"/>
      <protection locked="0"/>
    </xf>
    <xf numFmtId="0" fontId="14" fillId="0" borderId="0" xfId="0" applyFont="1"/>
    <xf numFmtId="0" fontId="7" fillId="0" borderId="10" xfId="0" applyFont="1" applyBorder="1" applyAlignment="1">
      <alignment horizontal="left" vertical="center"/>
    </xf>
    <xf numFmtId="0" fontId="2" fillId="0" borderId="10" xfId="0" applyFont="1" applyBorder="1" applyAlignment="1">
      <alignment horizontal="left" vertical="center"/>
    </xf>
    <xf numFmtId="0" fontId="1" fillId="0" borderId="0" xfId="1" applyAlignment="1" applyProtection="1">
      <alignment horizontal="left" vertical="center"/>
      <protection locked="0"/>
    </xf>
    <xf numFmtId="0" fontId="18" fillId="0" borderId="0" xfId="0" applyFont="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left" vertical="center"/>
      <protection locked="0"/>
    </xf>
    <xf numFmtId="0" fontId="23" fillId="0" borderId="0" xfId="0" applyFont="1" applyAlignment="1" applyProtection="1">
      <alignment horizontal="center" vertical="center"/>
    </xf>
    <xf numFmtId="0" fontId="22" fillId="0" borderId="2" xfId="0" applyFont="1" applyBorder="1" applyAlignment="1">
      <alignment horizontal="center" vertical="center"/>
    </xf>
    <xf numFmtId="0" fontId="22" fillId="0" borderId="1" xfId="0" applyFont="1" applyFill="1" applyBorder="1" applyAlignment="1" applyProtection="1">
      <alignment horizontal="center" vertical="center"/>
      <protection locked="0"/>
    </xf>
    <xf numFmtId="0" fontId="22" fillId="0" borderId="3" xfId="0" applyFont="1" applyBorder="1" applyAlignment="1">
      <alignment horizontal="center" vertical="center"/>
    </xf>
    <xf numFmtId="167" fontId="22" fillId="0" borderId="0" xfId="2" applyNumberFormat="1" applyFont="1" applyAlignment="1">
      <alignment horizontal="center" vertical="center"/>
    </xf>
    <xf numFmtId="0" fontId="22" fillId="0" borderId="2" xfId="0" applyFont="1" applyFill="1" applyBorder="1" applyAlignment="1" applyProtection="1">
      <alignment horizontal="center" vertical="center"/>
      <protection locked="0"/>
    </xf>
    <xf numFmtId="0" fontId="22" fillId="0" borderId="3" xfId="0" applyFont="1" applyFill="1" applyBorder="1" applyAlignment="1" applyProtection="1">
      <alignment horizontal="center" vertical="center"/>
      <protection locked="0"/>
    </xf>
    <xf numFmtId="0" fontId="22" fillId="0" borderId="4" xfId="0" applyFont="1" applyFill="1" applyBorder="1" applyAlignment="1" applyProtection="1">
      <alignment horizontal="center" vertical="center"/>
      <protection locked="0"/>
    </xf>
    <xf numFmtId="0" fontId="22" fillId="0" borderId="5" xfId="0" applyFont="1" applyFill="1" applyBorder="1" applyAlignment="1" applyProtection="1">
      <alignment horizontal="center" vertical="center"/>
      <protection locked="0"/>
    </xf>
    <xf numFmtId="0" fontId="22" fillId="0" borderId="7" xfId="0" applyFont="1" applyFill="1" applyBorder="1" applyAlignment="1" applyProtection="1">
      <alignment horizontal="center" vertical="center"/>
      <protection locked="0"/>
    </xf>
    <xf numFmtId="0" fontId="22" fillId="0" borderId="8" xfId="0" applyFont="1" applyFill="1" applyBorder="1" applyAlignment="1" applyProtection="1">
      <alignment horizontal="center" vertical="center"/>
      <protection locked="0"/>
    </xf>
    <xf numFmtId="0" fontId="20" fillId="0" borderId="12" xfId="0" applyFont="1" applyBorder="1" applyAlignment="1">
      <alignment horizontal="center" vertical="center"/>
    </xf>
    <xf numFmtId="0" fontId="19" fillId="0" borderId="12" xfId="0" applyFont="1" applyBorder="1" applyAlignment="1">
      <alignment horizontal="center" vertical="center"/>
    </xf>
    <xf numFmtId="0" fontId="24" fillId="0" borderId="12" xfId="0" applyFont="1" applyBorder="1" applyAlignment="1">
      <alignment horizontal="center" vertical="center"/>
    </xf>
    <xf numFmtId="0" fontId="2" fillId="0" borderId="11" xfId="0" applyFont="1" applyBorder="1" applyAlignment="1">
      <alignment horizontal="center" vertical="center"/>
    </xf>
    <xf numFmtId="0" fontId="25" fillId="0" borderId="13" xfId="0" applyFont="1" applyBorder="1" applyAlignment="1">
      <alignment horizontal="center" vertical="center"/>
    </xf>
    <xf numFmtId="0" fontId="25" fillId="0" borderId="0" xfId="0" applyFont="1" applyAlignment="1" applyProtection="1">
      <alignment horizontal="center" vertical="center"/>
    </xf>
    <xf numFmtId="0" fontId="26" fillId="0" borderId="0" xfId="0" applyFont="1" applyAlignment="1" applyProtection="1">
      <alignment horizontal="right" vertical="center"/>
    </xf>
    <xf numFmtId="0" fontId="1" fillId="7" borderId="0" xfId="1" applyFont="1" applyFill="1" applyAlignment="1" applyProtection="1">
      <alignment horizontal="center" vertical="center"/>
      <protection locked="0"/>
    </xf>
    <xf numFmtId="0" fontId="14" fillId="10" borderId="0" xfId="0" applyFont="1" applyFill="1" applyAlignment="1">
      <alignment horizontal="left" vertical="top" wrapText="1"/>
    </xf>
    <xf numFmtId="0" fontId="14" fillId="0" borderId="0" xfId="0" applyFont="1" applyAlignment="1">
      <alignment horizontal="left" vertical="top" wrapText="1"/>
    </xf>
    <xf numFmtId="0" fontId="14" fillId="9" borderId="0" xfId="0" applyFont="1" applyFill="1" applyAlignment="1">
      <alignment horizontal="left" vertical="top" wrapText="1"/>
    </xf>
  </cellXfs>
  <cellStyles count="4">
    <cellStyle name="Hyperlink" xfId="1" builtinId="8"/>
    <cellStyle name="Hyperlink 2" xfId="3" xr:uid="{00000000-0005-0000-0000-000001000000}"/>
    <cellStyle name="Normal" xfId="0" builtinId="0"/>
    <cellStyle name="Normal 2" xfId="2" xr:uid="{00000000-0005-0000-0000-000003000000}"/>
  </cellStyles>
  <dxfs count="0"/>
  <tableStyles count="0" defaultTableStyle="TableStyleMedium2" defaultPivotStyle="PivotStyleLight16"/>
  <colors>
    <mruColors>
      <color rgb="FFFF9900"/>
      <color rgb="FF33CC33"/>
      <color rgb="FF0000FF"/>
      <color rgb="FFECE7FF"/>
      <color rgb="FFD8C5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609600</xdr:colOff>
      <xdr:row>15</xdr:row>
      <xdr:rowOff>38100</xdr:rowOff>
    </xdr:from>
    <xdr:to>
      <xdr:col>10</xdr:col>
      <xdr:colOff>57150</xdr:colOff>
      <xdr:row>18</xdr:row>
      <xdr:rowOff>80783</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58050" y="3143250"/>
          <a:ext cx="3657600" cy="642758"/>
        </a:xfrm>
        <a:prstGeom prst="rect">
          <a:avLst/>
        </a:prstGeom>
        <a:ln w="12700" cmpd="thickThin">
          <a:solidFill>
            <a:schemeClr val="accent1"/>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exoplanets.org/" TargetMode="External"/><Relationship Id="rId7" Type="http://schemas.openxmlformats.org/officeDocument/2006/relationships/printerSettings" Target="../printerSettings/printerSettings1.bin"/><Relationship Id="rId2" Type="http://schemas.openxmlformats.org/officeDocument/2006/relationships/hyperlink" Target="http://astroutils.astronomy.ohio-state.edu/time/" TargetMode="External"/><Relationship Id="rId1" Type="http://schemas.openxmlformats.org/officeDocument/2006/relationships/hyperlink" Target="http://astroutils.astronomy.ohio-state.edu/time/" TargetMode="External"/><Relationship Id="rId6" Type="http://schemas.openxmlformats.org/officeDocument/2006/relationships/hyperlink" Target="http://astroutils.astronomy.ohio-state.edu/exofast/limbdark.shtml" TargetMode="External"/><Relationship Id="rId5" Type="http://schemas.openxmlformats.org/officeDocument/2006/relationships/hyperlink" Target="http://astroutils.astronomy.ohio-state.edu/exofast/limbdark.shtml" TargetMode="External"/><Relationship Id="rId4" Type="http://schemas.openxmlformats.org/officeDocument/2006/relationships/hyperlink" Target="http://exoplanets.or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astroutils.astronomy.ohio-state.edu/exofast/limbdark.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68"/>
  <sheetViews>
    <sheetView tabSelected="1" topLeftCell="A34" workbookViewId="0">
      <selection activeCell="E62" sqref="E62"/>
    </sheetView>
  </sheetViews>
  <sheetFormatPr defaultRowHeight="15.75" x14ac:dyDescent="0.25"/>
  <cols>
    <col min="1" max="1" width="29.85546875" style="73" customWidth="1"/>
    <col min="2" max="2" width="10.7109375" style="55" customWidth="1"/>
    <col min="3" max="3" width="35.7109375" style="36" customWidth="1"/>
    <col min="4" max="4" width="25.7109375" style="55" customWidth="1"/>
    <col min="5" max="5" width="15.7109375" style="55" customWidth="1"/>
    <col min="6" max="6" width="2.7109375" style="65" customWidth="1"/>
    <col min="7" max="7" width="20.7109375" style="57" customWidth="1"/>
    <col min="8" max="8" width="14.140625" style="57" customWidth="1"/>
    <col min="9" max="9" width="13.85546875" style="57" customWidth="1"/>
    <col min="10" max="10" width="14.42578125" style="55" customWidth="1"/>
  </cols>
  <sheetData>
    <row r="1" spans="1:8" ht="21.75" thickTop="1" x14ac:dyDescent="0.25">
      <c r="A1" s="67" t="s">
        <v>98</v>
      </c>
      <c r="B1" s="68" t="s">
        <v>29</v>
      </c>
      <c r="C1" s="69" t="s">
        <v>50</v>
      </c>
      <c r="D1" s="70" t="s">
        <v>51</v>
      </c>
      <c r="E1" s="70" t="s">
        <v>55</v>
      </c>
      <c r="F1" s="71"/>
      <c r="G1" s="72" t="s">
        <v>56</v>
      </c>
      <c r="H1" s="94" t="s">
        <v>112</v>
      </c>
    </row>
    <row r="2" spans="1:8" ht="21" x14ac:dyDescent="0.25">
      <c r="C2" s="97" t="s">
        <v>3</v>
      </c>
      <c r="D2" s="55" t="s">
        <v>114</v>
      </c>
      <c r="E2" s="46"/>
      <c r="F2" s="63"/>
      <c r="H2" s="92" t="s">
        <v>107</v>
      </c>
    </row>
    <row r="3" spans="1:8" ht="21" x14ac:dyDescent="0.25">
      <c r="C3" s="97" t="s">
        <v>0</v>
      </c>
      <c r="D3" s="55" t="s">
        <v>115</v>
      </c>
      <c r="E3" s="46"/>
      <c r="F3" s="63"/>
      <c r="H3" s="91" t="s">
        <v>108</v>
      </c>
    </row>
    <row r="4" spans="1:8" x14ac:dyDescent="0.25">
      <c r="D4" s="45"/>
      <c r="E4" s="46"/>
      <c r="F4" s="63"/>
      <c r="H4" s="93" t="s">
        <v>111</v>
      </c>
    </row>
    <row r="5" spans="1:8" ht="16.5" thickBot="1" x14ac:dyDescent="0.3">
      <c r="A5" s="101" t="s">
        <v>99</v>
      </c>
      <c r="B5" s="1"/>
      <c r="C5" s="8" t="s">
        <v>28</v>
      </c>
      <c r="D5" s="30" t="s">
        <v>27</v>
      </c>
      <c r="E5" s="46"/>
      <c r="F5" s="63"/>
      <c r="G5" s="41" t="s">
        <v>49</v>
      </c>
      <c r="H5" s="95" t="s">
        <v>113</v>
      </c>
    </row>
    <row r="6" spans="1:8" ht="16.5" thickTop="1" x14ac:dyDescent="0.25">
      <c r="A6" s="101"/>
      <c r="B6" s="77">
        <v>1</v>
      </c>
      <c r="C6" s="7" t="s">
        <v>4</v>
      </c>
      <c r="D6" s="38" t="s">
        <v>116</v>
      </c>
      <c r="F6" s="63"/>
      <c r="G6" s="57" t="s">
        <v>120</v>
      </c>
    </row>
    <row r="7" spans="1:8" x14ac:dyDescent="0.25">
      <c r="A7" s="101"/>
      <c r="B7" s="77">
        <v>2</v>
      </c>
      <c r="C7" s="7" t="s">
        <v>5</v>
      </c>
      <c r="D7" s="39" t="s">
        <v>117</v>
      </c>
      <c r="F7" s="63"/>
    </row>
    <row r="8" spans="1:8" x14ac:dyDescent="0.25">
      <c r="A8" s="101"/>
      <c r="B8" s="77">
        <v>3</v>
      </c>
      <c r="C8" s="7" t="s">
        <v>9</v>
      </c>
      <c r="D8" s="25">
        <v>1.2128840000000001</v>
      </c>
      <c r="F8" s="63"/>
    </row>
    <row r="9" spans="1:8" ht="18.75" x14ac:dyDescent="0.25">
      <c r="A9" s="101"/>
      <c r="B9" s="78">
        <v>4</v>
      </c>
      <c r="C9" s="7" t="s">
        <v>89</v>
      </c>
      <c r="D9" s="44" t="s">
        <v>118</v>
      </c>
      <c r="F9" s="63"/>
    </row>
    <row r="10" spans="1:8" ht="18.75" x14ac:dyDescent="0.25">
      <c r="A10" s="101"/>
      <c r="B10" s="78">
        <v>5</v>
      </c>
      <c r="C10" s="7" t="s">
        <v>90</v>
      </c>
      <c r="D10" s="25" t="s">
        <v>119</v>
      </c>
      <c r="F10" s="63"/>
    </row>
    <row r="11" spans="1:8" x14ac:dyDescent="0.25">
      <c r="A11" s="101"/>
      <c r="B11" s="77">
        <v>6</v>
      </c>
      <c r="C11" s="7" t="s">
        <v>41</v>
      </c>
      <c r="D11" s="25">
        <v>12.43</v>
      </c>
      <c r="F11" s="63"/>
    </row>
    <row r="12" spans="1:8" x14ac:dyDescent="0.25">
      <c r="A12" s="101"/>
      <c r="B12" s="45" t="s">
        <v>65</v>
      </c>
      <c r="C12" s="7" t="s">
        <v>42</v>
      </c>
      <c r="D12" s="9" t="str">
        <f>CONCATENATE(D11-0.44," to ",D11+0.75," mag")</f>
        <v>11.99 to 13.18 mag</v>
      </c>
      <c r="F12" s="63"/>
    </row>
    <row r="13" spans="1:8" x14ac:dyDescent="0.25">
      <c r="A13" s="101"/>
      <c r="B13" s="78">
        <v>7</v>
      </c>
      <c r="C13" s="7" t="s">
        <v>40</v>
      </c>
      <c r="D13" s="40"/>
      <c r="E13" s="47"/>
      <c r="F13" s="63"/>
    </row>
    <row r="14" spans="1:8" x14ac:dyDescent="0.25">
      <c r="B14" s="45"/>
      <c r="C14" s="6"/>
      <c r="D14" s="48"/>
      <c r="E14" s="47"/>
      <c r="F14" s="63"/>
    </row>
    <row r="15" spans="1:8" x14ac:dyDescent="0.25">
      <c r="A15" s="99" t="s">
        <v>103</v>
      </c>
      <c r="B15" s="45"/>
      <c r="C15" s="10" t="s">
        <v>52</v>
      </c>
      <c r="D15" s="56" t="s">
        <v>27</v>
      </c>
      <c r="F15" s="63"/>
      <c r="G15" s="42" t="s">
        <v>53</v>
      </c>
    </row>
    <row r="16" spans="1:8" x14ac:dyDescent="0.25">
      <c r="A16" s="100"/>
      <c r="B16" s="77">
        <v>8</v>
      </c>
      <c r="C16" s="11" t="s">
        <v>22</v>
      </c>
      <c r="D16" s="14">
        <v>43026</v>
      </c>
      <c r="F16" s="63"/>
      <c r="G16" s="58"/>
    </row>
    <row r="17" spans="1:9" x14ac:dyDescent="0.25">
      <c r="A17" s="100"/>
      <c r="B17" s="45" t="s">
        <v>66</v>
      </c>
      <c r="C17" s="11" t="s">
        <v>54</v>
      </c>
      <c r="D17" s="15" t="s">
        <v>94</v>
      </c>
      <c r="F17" s="63"/>
      <c r="G17" s="58" t="s">
        <v>104</v>
      </c>
      <c r="I17" s="58"/>
    </row>
    <row r="18" spans="1:9" x14ac:dyDescent="0.25">
      <c r="A18" s="100"/>
      <c r="B18" s="77">
        <v>9</v>
      </c>
      <c r="C18" s="11" t="s">
        <v>1</v>
      </c>
      <c r="D18" s="49">
        <v>2458044.53217817</v>
      </c>
      <c r="F18" s="64"/>
      <c r="G18" s="58"/>
      <c r="I18" s="58"/>
    </row>
    <row r="19" spans="1:9" x14ac:dyDescent="0.25">
      <c r="A19" s="100"/>
      <c r="B19" s="77">
        <v>10</v>
      </c>
      <c r="C19" s="11" t="s">
        <v>2</v>
      </c>
      <c r="D19" s="66">
        <v>2458044.62244889</v>
      </c>
      <c r="F19" s="64"/>
      <c r="G19" s="58"/>
      <c r="I19" s="58"/>
    </row>
    <row r="20" spans="1:9" x14ac:dyDescent="0.25">
      <c r="A20" s="100"/>
      <c r="B20" s="45" t="s">
        <v>67</v>
      </c>
      <c r="C20" s="11" t="s">
        <v>36</v>
      </c>
      <c r="D20" s="50">
        <f>(D18+D19)/2</f>
        <v>2458044.5773135303</v>
      </c>
      <c r="F20" s="63"/>
      <c r="G20" s="74">
        <v>2458044.57731354</v>
      </c>
      <c r="H20" s="55" t="s">
        <v>109</v>
      </c>
      <c r="I20" s="79" t="s">
        <v>46</v>
      </c>
    </row>
    <row r="21" spans="1:9" ht="18.75" x14ac:dyDescent="0.25">
      <c r="A21" s="100"/>
      <c r="B21" s="96">
        <v>11</v>
      </c>
      <c r="C21" s="12" t="s">
        <v>96</v>
      </c>
      <c r="D21" s="51"/>
      <c r="E21" s="17" t="s">
        <v>94</v>
      </c>
      <c r="F21" s="63"/>
      <c r="G21" s="75" t="s">
        <v>121</v>
      </c>
      <c r="H21" s="53" t="s">
        <v>45</v>
      </c>
      <c r="I21" s="79" t="s">
        <v>110</v>
      </c>
    </row>
    <row r="22" spans="1:9" x14ac:dyDescent="0.25">
      <c r="A22" s="100"/>
      <c r="B22" s="45" t="s">
        <v>68</v>
      </c>
      <c r="C22" s="13" t="s">
        <v>43</v>
      </c>
      <c r="D22" s="52" t="str">
        <f>IF(D21="","",ABS((D20-D21)*24*60))</f>
        <v/>
      </c>
      <c r="E22" s="53" t="s">
        <v>37</v>
      </c>
      <c r="F22" s="64"/>
      <c r="G22" s="58"/>
      <c r="I22" s="58"/>
    </row>
    <row r="23" spans="1:9" x14ac:dyDescent="0.25">
      <c r="B23" s="45"/>
      <c r="F23" s="63"/>
    </row>
    <row r="24" spans="1:9" x14ac:dyDescent="0.25">
      <c r="A24" s="101" t="s">
        <v>100</v>
      </c>
      <c r="B24" s="45" t="s">
        <v>23</v>
      </c>
      <c r="C24" s="8" t="s">
        <v>33</v>
      </c>
      <c r="D24" s="16" t="s">
        <v>85</v>
      </c>
      <c r="E24" s="16" t="s">
        <v>84</v>
      </c>
      <c r="F24" s="63"/>
    </row>
    <row r="25" spans="1:9" x14ac:dyDescent="0.25">
      <c r="A25" s="100"/>
      <c r="B25" s="80">
        <v>12</v>
      </c>
      <c r="C25" s="7" t="s">
        <v>34</v>
      </c>
      <c r="D25" s="81" t="s">
        <v>48</v>
      </c>
      <c r="E25" s="84">
        <v>39.002083329999998</v>
      </c>
      <c r="F25" s="62"/>
      <c r="G25" s="58"/>
      <c r="I25" s="58"/>
    </row>
    <row r="26" spans="1:9" x14ac:dyDescent="0.25">
      <c r="A26" s="100"/>
      <c r="B26" s="80">
        <v>13</v>
      </c>
      <c r="C26" s="7" t="s">
        <v>35</v>
      </c>
      <c r="D26" s="83" t="s">
        <v>47</v>
      </c>
      <c r="E26" s="84">
        <v>76.955972200000005</v>
      </c>
      <c r="F26" s="62"/>
      <c r="G26" s="58"/>
      <c r="I26" s="58"/>
    </row>
    <row r="27" spans="1:9" x14ac:dyDescent="0.25">
      <c r="A27" s="100"/>
      <c r="B27" s="80" t="s">
        <v>86</v>
      </c>
      <c r="C27" s="7" t="s">
        <v>82</v>
      </c>
      <c r="D27" s="83" t="s">
        <v>83</v>
      </c>
      <c r="E27" s="84">
        <v>283.04402779999998</v>
      </c>
      <c r="F27" s="62"/>
      <c r="G27" s="58"/>
      <c r="I27" s="58"/>
    </row>
    <row r="28" spans="1:9" x14ac:dyDescent="0.25">
      <c r="A28" s="100"/>
      <c r="B28" s="80">
        <v>14</v>
      </c>
      <c r="C28" s="7" t="s">
        <v>44</v>
      </c>
      <c r="D28" s="82">
        <v>55.777999999999999</v>
      </c>
      <c r="F28" s="64"/>
      <c r="G28" s="58"/>
      <c r="I28" s="58"/>
    </row>
    <row r="29" spans="1:9" x14ac:dyDescent="0.25">
      <c r="B29" s="45"/>
      <c r="D29" s="19"/>
      <c r="E29" s="19"/>
      <c r="F29" s="63"/>
    </row>
    <row r="30" spans="1:9" x14ac:dyDescent="0.25">
      <c r="A30" s="99" t="s">
        <v>101</v>
      </c>
      <c r="B30" s="45"/>
      <c r="C30" s="10" t="s">
        <v>58</v>
      </c>
      <c r="D30" s="19"/>
      <c r="E30" s="19"/>
      <c r="F30" s="63"/>
    </row>
    <row r="31" spans="1:9" x14ac:dyDescent="0.25">
      <c r="A31" s="100"/>
      <c r="B31" s="80">
        <v>15</v>
      </c>
      <c r="C31" s="23" t="s">
        <v>57</v>
      </c>
      <c r="D31" s="85" t="s">
        <v>87</v>
      </c>
      <c r="F31" s="64"/>
      <c r="G31" s="58"/>
      <c r="I31" s="58"/>
    </row>
    <row r="32" spans="1:9" x14ac:dyDescent="0.25">
      <c r="A32" s="100"/>
      <c r="B32" s="80">
        <v>16</v>
      </c>
      <c r="C32" s="11" t="s">
        <v>10</v>
      </c>
      <c r="D32" s="86">
        <v>178</v>
      </c>
      <c r="F32" s="64"/>
      <c r="G32" s="58"/>
      <c r="I32" s="58"/>
    </row>
    <row r="33" spans="1:9" x14ac:dyDescent="0.25">
      <c r="A33" s="100"/>
      <c r="B33" s="80">
        <v>17</v>
      </c>
      <c r="C33" s="11" t="s">
        <v>11</v>
      </c>
      <c r="D33" s="87">
        <v>1600</v>
      </c>
      <c r="F33" s="64"/>
      <c r="G33" s="58"/>
      <c r="I33" s="58"/>
    </row>
    <row r="34" spans="1:9" x14ac:dyDescent="0.25">
      <c r="A34" s="100"/>
      <c r="B34" s="80">
        <v>18</v>
      </c>
      <c r="C34" s="23" t="s">
        <v>39</v>
      </c>
      <c r="D34" s="85" t="s">
        <v>97</v>
      </c>
      <c r="F34" s="64"/>
      <c r="G34" s="58"/>
      <c r="I34" s="58"/>
    </row>
    <row r="35" spans="1:9" x14ac:dyDescent="0.25">
      <c r="A35" s="100"/>
      <c r="B35" s="80">
        <v>19</v>
      </c>
      <c r="C35" s="11" t="s">
        <v>7</v>
      </c>
      <c r="D35" s="86">
        <v>2.2999999999999998</v>
      </c>
      <c r="F35" s="64"/>
      <c r="G35" s="58"/>
      <c r="I35" s="58"/>
    </row>
    <row r="36" spans="1:9" x14ac:dyDescent="0.25">
      <c r="A36" s="100"/>
      <c r="B36" s="80">
        <v>20</v>
      </c>
      <c r="C36" s="11" t="s">
        <v>6</v>
      </c>
      <c r="D36" s="86">
        <v>15</v>
      </c>
      <c r="F36" s="64"/>
      <c r="G36" s="58"/>
      <c r="I36" s="58"/>
    </row>
    <row r="37" spans="1:9" x14ac:dyDescent="0.25">
      <c r="A37" s="100"/>
      <c r="B37" s="80">
        <v>21</v>
      </c>
      <c r="C37" s="11" t="s">
        <v>8</v>
      </c>
      <c r="D37" s="86">
        <v>1</v>
      </c>
      <c r="F37" s="64"/>
      <c r="G37" s="58"/>
      <c r="I37" s="58"/>
    </row>
    <row r="38" spans="1:9" x14ac:dyDescent="0.25">
      <c r="A38" s="100"/>
      <c r="B38" s="80">
        <v>22</v>
      </c>
      <c r="C38" s="11" t="s">
        <v>73</v>
      </c>
      <c r="D38" s="87">
        <v>45000</v>
      </c>
      <c r="F38" s="64"/>
      <c r="G38" s="58"/>
      <c r="I38" s="58"/>
    </row>
    <row r="39" spans="1:9" x14ac:dyDescent="0.25">
      <c r="A39" s="100"/>
      <c r="B39" s="45"/>
      <c r="C39" s="11" t="s">
        <v>23</v>
      </c>
      <c r="D39" s="4" t="s">
        <v>24</v>
      </c>
      <c r="E39" s="4" t="s">
        <v>25</v>
      </c>
      <c r="F39" s="63"/>
    </row>
    <row r="40" spans="1:9" x14ac:dyDescent="0.25">
      <c r="A40" s="100"/>
      <c r="B40" s="80">
        <v>23</v>
      </c>
      <c r="C40" s="11" t="s">
        <v>75</v>
      </c>
      <c r="D40" s="88">
        <v>765</v>
      </c>
      <c r="E40" s="85">
        <v>510</v>
      </c>
      <c r="F40" s="63"/>
      <c r="G40" s="59" t="s">
        <v>74</v>
      </c>
    </row>
    <row r="41" spans="1:9" x14ac:dyDescent="0.25">
      <c r="A41" s="100"/>
      <c r="B41" s="80">
        <v>24</v>
      </c>
      <c r="C41" s="11" t="s">
        <v>76</v>
      </c>
      <c r="D41" s="89">
        <v>9</v>
      </c>
      <c r="E41" s="86">
        <v>9</v>
      </c>
      <c r="F41" s="63"/>
      <c r="G41" s="59" t="s">
        <v>74</v>
      </c>
    </row>
    <row r="42" spans="1:9" x14ac:dyDescent="0.25">
      <c r="A42" s="100"/>
      <c r="B42" s="80">
        <v>25</v>
      </c>
      <c r="C42" s="11" t="s">
        <v>77</v>
      </c>
      <c r="D42" s="90">
        <v>1</v>
      </c>
      <c r="E42" s="87">
        <v>1</v>
      </c>
      <c r="F42" s="63"/>
    </row>
    <row r="43" spans="1:9" x14ac:dyDescent="0.25">
      <c r="A43" s="100"/>
      <c r="B43" s="45" t="s">
        <v>69</v>
      </c>
      <c r="C43" s="11" t="s">
        <v>13</v>
      </c>
      <c r="D43" s="31">
        <f>3438*D40*D41/1000/$D$33</f>
        <v>14.79414375</v>
      </c>
      <c r="E43" s="21">
        <f>3438*E40*E41/1000/$D$33</f>
        <v>9.8627625000000005</v>
      </c>
      <c r="F43" s="63"/>
    </row>
    <row r="44" spans="1:9" x14ac:dyDescent="0.25">
      <c r="A44" s="100"/>
      <c r="B44" s="45" t="s">
        <v>70</v>
      </c>
      <c r="C44" s="11" t="s">
        <v>12</v>
      </c>
      <c r="D44" s="32">
        <f>206265*D41*D42/1000/$D$33</f>
        <v>1.1602406249999999</v>
      </c>
      <c r="E44" s="22">
        <f>206265*E41*E42/1000/$D$33</f>
        <v>1.1602406249999999</v>
      </c>
      <c r="F44" s="63"/>
    </row>
    <row r="45" spans="1:9" x14ac:dyDescent="0.25">
      <c r="B45" s="45"/>
      <c r="C45" s="3"/>
      <c r="D45" s="19"/>
      <c r="E45" s="19"/>
      <c r="F45" s="63"/>
    </row>
    <row r="46" spans="1:9" x14ac:dyDescent="0.25">
      <c r="A46" s="101" t="s">
        <v>102</v>
      </c>
      <c r="B46" s="45"/>
      <c r="C46" s="8" t="s">
        <v>59</v>
      </c>
      <c r="D46" s="37"/>
      <c r="E46" s="37"/>
      <c r="F46" s="63"/>
    </row>
    <row r="47" spans="1:9" x14ac:dyDescent="0.25">
      <c r="A47" s="100"/>
      <c r="B47" s="96">
        <v>26</v>
      </c>
      <c r="C47" s="7" t="s">
        <v>26</v>
      </c>
      <c r="D47" s="24">
        <v>45</v>
      </c>
      <c r="E47" s="54"/>
      <c r="F47" s="63"/>
    </row>
    <row r="48" spans="1:9" x14ac:dyDescent="0.25">
      <c r="A48" s="100"/>
      <c r="B48" s="96">
        <v>27</v>
      </c>
      <c r="C48" s="7" t="s">
        <v>38</v>
      </c>
      <c r="D48" s="20" t="s">
        <v>122</v>
      </c>
      <c r="E48" s="37"/>
      <c r="F48" s="63"/>
    </row>
    <row r="49" spans="1:7" x14ac:dyDescent="0.25">
      <c r="A49" s="100"/>
      <c r="B49" s="96">
        <v>28</v>
      </c>
      <c r="C49" s="7" t="s">
        <v>60</v>
      </c>
      <c r="D49" s="20">
        <v>254</v>
      </c>
      <c r="E49" s="37"/>
      <c r="F49" s="63"/>
    </row>
    <row r="50" spans="1:7" x14ac:dyDescent="0.25">
      <c r="A50" s="100"/>
      <c r="B50" s="96">
        <v>29</v>
      </c>
      <c r="C50" s="7" t="s">
        <v>61</v>
      </c>
      <c r="D50" s="20">
        <v>0</v>
      </c>
      <c r="E50" s="61" t="s">
        <v>88</v>
      </c>
      <c r="F50" s="63"/>
    </row>
    <row r="51" spans="1:7" x14ac:dyDescent="0.25">
      <c r="A51" s="100"/>
      <c r="B51" s="96">
        <v>30</v>
      </c>
      <c r="C51" s="7" t="s">
        <v>62</v>
      </c>
      <c r="D51" s="18">
        <v>254</v>
      </c>
      <c r="E51" s="37"/>
      <c r="F51" s="63"/>
    </row>
    <row r="52" spans="1:7" x14ac:dyDescent="0.25">
      <c r="B52" s="45"/>
      <c r="D52" s="19"/>
      <c r="E52" s="37"/>
      <c r="F52" s="63"/>
    </row>
    <row r="53" spans="1:7" x14ac:dyDescent="0.25">
      <c r="A53" s="99" t="s">
        <v>105</v>
      </c>
      <c r="B53" s="45"/>
      <c r="C53" s="10" t="s">
        <v>63</v>
      </c>
      <c r="D53" s="19"/>
      <c r="E53" s="37"/>
      <c r="F53" s="63"/>
    </row>
    <row r="54" spans="1:7" x14ac:dyDescent="0.25">
      <c r="A54" s="100"/>
      <c r="B54" s="45"/>
      <c r="C54" s="11" t="s">
        <v>30</v>
      </c>
      <c r="D54" s="98" t="s">
        <v>27</v>
      </c>
      <c r="F54" s="63"/>
      <c r="G54" s="43" t="s">
        <v>64</v>
      </c>
    </row>
    <row r="55" spans="1:7" x14ac:dyDescent="0.25">
      <c r="A55" s="100"/>
      <c r="B55" s="78">
        <v>31</v>
      </c>
      <c r="C55" s="11" t="s">
        <v>31</v>
      </c>
      <c r="D55" s="5">
        <v>0.37503712</v>
      </c>
      <c r="F55" s="63"/>
    </row>
    <row r="56" spans="1:7" x14ac:dyDescent="0.25">
      <c r="A56" s="100"/>
      <c r="B56" s="78">
        <v>32</v>
      </c>
      <c r="C56" s="11" t="s">
        <v>32</v>
      </c>
      <c r="D56" s="25">
        <v>0.28986432000000001</v>
      </c>
      <c r="F56" s="63"/>
    </row>
    <row r="57" spans="1:7" x14ac:dyDescent="0.25">
      <c r="A57" s="100"/>
      <c r="B57" s="96">
        <v>33</v>
      </c>
      <c r="C57" s="11" t="s">
        <v>19</v>
      </c>
      <c r="D57" s="25"/>
      <c r="F57" s="63"/>
    </row>
    <row r="58" spans="1:7" x14ac:dyDescent="0.25">
      <c r="A58" s="100"/>
      <c r="B58" s="45" t="s">
        <v>71</v>
      </c>
      <c r="C58" s="11" t="s">
        <v>21</v>
      </c>
      <c r="D58" s="26">
        <f>D57/D44</f>
        <v>0</v>
      </c>
      <c r="E58" s="55">
        <v>2.99</v>
      </c>
      <c r="F58" s="63"/>
    </row>
    <row r="59" spans="1:7" x14ac:dyDescent="0.25">
      <c r="A59" s="100"/>
      <c r="B59" s="45"/>
      <c r="C59" s="23" t="s">
        <v>14</v>
      </c>
      <c r="D59" s="29"/>
      <c r="F59" s="63"/>
    </row>
    <row r="60" spans="1:7" x14ac:dyDescent="0.25">
      <c r="A60" s="100"/>
      <c r="B60" s="96">
        <v>34</v>
      </c>
      <c r="C60" s="11" t="s">
        <v>20</v>
      </c>
      <c r="D60" s="25"/>
      <c r="F60" s="63"/>
    </row>
    <row r="61" spans="1:7" x14ac:dyDescent="0.25">
      <c r="A61" s="100"/>
      <c r="B61" s="45" t="s">
        <v>72</v>
      </c>
      <c r="C61" s="11" t="s">
        <v>16</v>
      </c>
      <c r="D61" s="26">
        <f>D60*D58</f>
        <v>0</v>
      </c>
      <c r="F61" s="63"/>
    </row>
    <row r="62" spans="1:7" x14ac:dyDescent="0.25">
      <c r="A62" s="100"/>
      <c r="B62" s="96">
        <v>35</v>
      </c>
      <c r="C62" s="11" t="s">
        <v>17</v>
      </c>
      <c r="D62" s="27" t="s">
        <v>23</v>
      </c>
      <c r="F62" s="63"/>
    </row>
    <row r="63" spans="1:7" x14ac:dyDescent="0.25">
      <c r="A63" s="100"/>
      <c r="B63" s="45">
        <v>36</v>
      </c>
      <c r="C63" s="11" t="s">
        <v>18</v>
      </c>
      <c r="D63" s="26" t="e">
        <f>SQRT(4*D61*D61+D62*D62)</f>
        <v>#VALUE!</v>
      </c>
      <c r="F63" s="63"/>
    </row>
    <row r="64" spans="1:7" x14ac:dyDescent="0.25">
      <c r="A64" s="100"/>
      <c r="B64" s="45"/>
      <c r="C64" s="23" t="s">
        <v>15</v>
      </c>
      <c r="D64" s="29"/>
      <c r="F64" s="63"/>
    </row>
    <row r="65" spans="1:6" x14ac:dyDescent="0.25">
      <c r="A65" s="100"/>
      <c r="B65" s="96">
        <v>37</v>
      </c>
      <c r="C65" s="11" t="s">
        <v>16</v>
      </c>
      <c r="D65" s="25">
        <v>7</v>
      </c>
      <c r="F65" s="63"/>
    </row>
    <row r="66" spans="1:6" x14ac:dyDescent="0.25">
      <c r="A66" s="100"/>
      <c r="B66" s="96">
        <v>38</v>
      </c>
      <c r="C66" s="11" t="s">
        <v>17</v>
      </c>
      <c r="D66" s="25">
        <v>13</v>
      </c>
      <c r="F66" s="63"/>
    </row>
    <row r="67" spans="1:6" x14ac:dyDescent="0.25">
      <c r="A67" s="100"/>
      <c r="B67" s="96">
        <v>39</v>
      </c>
      <c r="C67" s="11" t="s">
        <v>18</v>
      </c>
      <c r="D67" s="28">
        <v>20</v>
      </c>
      <c r="F67" s="63"/>
    </row>
    <row r="68" spans="1:6" x14ac:dyDescent="0.25">
      <c r="B68" s="2"/>
      <c r="F68" s="63"/>
    </row>
  </sheetData>
  <mergeCells count="6">
    <mergeCell ref="A53:A67"/>
    <mergeCell ref="A5:A13"/>
    <mergeCell ref="A15:A22"/>
    <mergeCell ref="A24:A28"/>
    <mergeCell ref="A30:A44"/>
    <mergeCell ref="A46:A51"/>
  </mergeCells>
  <hyperlinks>
    <hyperlink ref="G15" r:id="rId1" xr:uid="{00000000-0004-0000-0300-000000000000}"/>
    <hyperlink ref="D15" r:id="rId2" xr:uid="{00000000-0004-0000-0300-000001000000}"/>
    <hyperlink ref="G5" r:id="rId3" xr:uid="{00000000-0004-0000-0300-000002000000}"/>
    <hyperlink ref="D5" r:id="rId4" xr:uid="{00000000-0004-0000-0300-000003000000}"/>
    <hyperlink ref="D54" r:id="rId5" xr:uid="{00000000-0004-0000-0300-000004000000}"/>
    <hyperlink ref="G54" r:id="rId6" xr:uid="{00000000-0004-0000-0300-000005000000}"/>
  </hyperlinks>
  <pageMargins left="0.25" right="0.25" top="0.25" bottom="0.25" header="0" footer="0"/>
  <pageSetup scale="67" orientation="portrait" horizontalDpi="4294967295" verticalDpi="4294967295" r:id="rId7"/>
  <drawing r:id="rId8"/>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dropdown_options!$C$4:$C$5</xm:f>
          </x14:formula1>
          <xm:sqref>D17 E21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
  <sheetViews>
    <sheetView workbookViewId="0"/>
  </sheetViews>
  <sheetFormatPr defaultRowHeight="15" x14ac:dyDescent="0.25"/>
  <cols>
    <col min="1" max="1" width="16.5703125" customWidth="1"/>
    <col min="2" max="2" width="56.28515625" customWidth="1"/>
  </cols>
  <sheetData>
    <row r="1" spans="1:2" ht="15.75" x14ac:dyDescent="0.25">
      <c r="A1" s="36" t="s">
        <v>106</v>
      </c>
      <c r="B1" s="33" t="s">
        <v>78</v>
      </c>
    </row>
    <row r="2" spans="1:2" ht="15.75" x14ac:dyDescent="0.25">
      <c r="A2" s="36"/>
    </row>
    <row r="3" spans="1:2" ht="15.75" x14ac:dyDescent="0.25">
      <c r="A3" s="36" t="s">
        <v>79</v>
      </c>
      <c r="B3" s="34" t="s">
        <v>49</v>
      </c>
    </row>
    <row r="4" spans="1:2" ht="15.75" x14ac:dyDescent="0.25">
      <c r="A4" s="36"/>
    </row>
    <row r="5" spans="1:2" ht="15.75" x14ac:dyDescent="0.25">
      <c r="A5" s="36" t="s">
        <v>80</v>
      </c>
      <c r="B5" s="33" t="s">
        <v>53</v>
      </c>
    </row>
    <row r="6" spans="1:2" ht="15.75" x14ac:dyDescent="0.25">
      <c r="A6" s="35"/>
    </row>
    <row r="7" spans="1:2" ht="15.75" x14ac:dyDescent="0.25">
      <c r="A7" s="35" t="s">
        <v>81</v>
      </c>
      <c r="B7" s="76" t="s">
        <v>64</v>
      </c>
    </row>
  </sheetData>
  <hyperlinks>
    <hyperlink ref="B7" r:id="rId1" xr:uid="{00000000-0004-0000-04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
  <sheetViews>
    <sheetView workbookViewId="0"/>
  </sheetViews>
  <sheetFormatPr defaultRowHeight="15" x14ac:dyDescent="0.25"/>
  <sheetData>
    <row r="1" spans="1:3" x14ac:dyDescent="0.25">
      <c r="A1" t="s">
        <v>91</v>
      </c>
    </row>
    <row r="4" spans="1:3" x14ac:dyDescent="0.25">
      <c r="A4" t="s">
        <v>92</v>
      </c>
      <c r="C4" s="60" t="s">
        <v>93</v>
      </c>
    </row>
    <row r="5" spans="1:3" x14ac:dyDescent="0.25">
      <c r="C5" s="60" t="s">
        <v>94</v>
      </c>
    </row>
    <row r="9" spans="1:3" x14ac:dyDescent="0.25">
      <c r="A9"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07in_ST7</vt:lpstr>
      <vt:lpstr>links</vt:lpstr>
      <vt:lpstr>dropdown_options</vt:lpstr>
      <vt:lpstr>'07in_ST7'!Print_Area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denjoan</dc:creator>
  <cp:lastModifiedBy>Ryan Morris</cp:lastModifiedBy>
  <cp:lastPrinted>2017-01-05T19:20:00Z</cp:lastPrinted>
  <dcterms:created xsi:type="dcterms:W3CDTF">2015-12-30T12:41:11Z</dcterms:created>
  <dcterms:modified xsi:type="dcterms:W3CDTF">2017-11-29T20:47:23Z</dcterms:modified>
</cp:coreProperties>
</file>