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media/image6.png" ContentType="image/png"/>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0" firstSheet="0" activeTab="0"/>
  </bookViews>
  <sheets>
    <sheet name="07in" sheetId="1" state="visible" r:id="rId2"/>
    <sheet name="links" sheetId="2" state="visible" r:id="rId3"/>
    <sheet name="dropdown_options" sheetId="3" state="visible" r:id="rId4"/>
  </sheets>
  <definedNames>
    <definedName function="false" hidden="false" localSheetId="0" name="_xlnm.Print_Area" vbProcedure="false">07in!$B$1:$K$68</definedName>
    <definedName function="false" hidden="false" localSheetId="0" name="_xlnm.Print_Area" vbProcedure="false">07in!$B$1:$K$68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<sst xmlns="http://schemas.openxmlformats.org/spreadsheetml/2006/main" count="134" uniqueCount="120">
  <si>
    <t xml:space="preserve">instructions</t>
  </si>
  <si>
    <t xml:space="preserve">Item</t>
  </si>
  <si>
    <t xml:space="preserve">Comment</t>
  </si>
  <si>
    <t xml:space="preserve">Input</t>
  </si>
  <si>
    <t xml:space="preserve">units</t>
  </si>
  <si>
    <t xml:space="preserve">additional notes</t>
  </si>
  <si>
    <t xml:space="preserve">COLOR CODE</t>
  </si>
  <si>
    <t xml:space="preserve">Exoplanet:</t>
  </si>
  <si>
    <t xml:space="preserve">WASP-43 b</t>
  </si>
  <si>
    <t xml:space="preserve">required</t>
  </si>
  <si>
    <t xml:space="preserve">Observer:</t>
  </si>
  <si>
    <t xml:space="preserve">Milan Warner</t>
  </si>
  <si>
    <t xml:space="preserve">optional</t>
  </si>
  <si>
    <t xml:space="preserve">pre-filled</t>
  </si>
  <si>
    <t xml:space="preserve">Use the website to find the needed info and copy/paste the values (as text only).</t>
  </si>
  <si>
    <t xml:space="preserve">Host Star/Exoplanet Information:</t>
  </si>
  <si>
    <t xml:space="preserve">(click here)</t>
  </si>
  <si>
    <t xml:space="preserve">exoplanets.org/</t>
  </si>
  <si>
    <t xml:space="preserve">post-obs</t>
  </si>
  <si>
    <t xml:space="preserve">RA:</t>
  </si>
  <si>
    <t xml:space="preserve">10 19 38.01</t>
  </si>
  <si>
    <t xml:space="preserve">Dec:</t>
  </si>
  <si>
    <t xml:space="preserve">-09 48 21.9</t>
  </si>
  <si>
    <t xml:space="preserve">Period (days):</t>
  </si>
  <si>
    <r>
      <rPr>
        <sz val="12"/>
        <color rgb="FF000000"/>
        <rFont val="Calibri"/>
        <family val="2"/>
        <charset val="1"/>
      </rPr>
      <t xml:space="preserve">R</t>
    </r>
    <r>
      <rPr>
        <vertAlign val="subscript"/>
        <sz val="12"/>
        <color rgb="FF000000"/>
        <rFont val="Calibri"/>
        <family val="2"/>
        <charset val="1"/>
      </rPr>
      <t xml:space="preserve">*</t>
    </r>
    <r>
      <rPr>
        <sz val="12"/>
        <color rgb="FF000000"/>
        <rFont val="Calibri"/>
        <family val="2"/>
        <charset val="1"/>
      </rPr>
      <t xml:space="preserve">:</t>
    </r>
  </si>
  <si>
    <t xml:space="preserve">.598 +0.034/-0.042</t>
  </si>
  <si>
    <r>
      <rPr>
        <sz val="12"/>
        <color rgb="FF000000"/>
        <rFont val="Calibri"/>
        <family val="2"/>
        <charset val="1"/>
      </rPr>
      <t xml:space="preserve">T</t>
    </r>
    <r>
      <rPr>
        <vertAlign val="subscript"/>
        <sz val="12"/>
        <color rgb="FF000000"/>
        <rFont val="Calibri"/>
        <family val="2"/>
        <charset val="1"/>
      </rPr>
      <t xml:space="preserve"> eff</t>
    </r>
    <r>
      <rPr>
        <sz val="12"/>
        <color rgb="FF000000"/>
        <rFont val="Calibri"/>
        <family val="2"/>
        <charset val="1"/>
      </rPr>
      <t xml:space="preserve"> :</t>
    </r>
  </si>
  <si>
    <t xml:space="preserve">4400 +/-200</t>
  </si>
  <si>
    <t xml:space="preserve">V mag:</t>
  </si>
  <si>
    <t xml:space="preserve">6a</t>
  </si>
  <si>
    <t xml:space="preserve">Suggested range of comp stars:</t>
  </si>
  <si>
    <t xml:space="preserve">Link to Reference Paper (optional):</t>
  </si>
  <si>
    <t xml:space="preserve">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</si>
  <si>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 xml:space="preserve">Date /Time Information:</t>
  </si>
  <si>
    <t xml:space="preserve">astroutils.astronomy.ohio-state.edu/time/</t>
  </si>
  <si>
    <t xml:space="preserve">Date of Observation (UT):</t>
  </si>
  <si>
    <t xml:space="preserve">8a</t>
  </si>
  <si>
    <t xml:space="preserve">time standard:</t>
  </si>
  <si>
    <t xml:space="preserve">BJD_TDB</t>
  </si>
  <si>
    <t xml:space="preserve">SAMPLE:</t>
  </si>
  <si>
    <t xml:space="preserve">Ingress:</t>
  </si>
  <si>
    <t xml:space="preserve">Egress:</t>
  </si>
  <si>
    <t xml:space="preserve">10a</t>
  </si>
  <si>
    <t xml:space="preserve">Predicted midpoint:</t>
  </si>
  <si>
    <t xml:space="preserve">BJD-TDB</t>
  </si>
  <si>
    <t xml:space="preserve">from time conv page</t>
  </si>
  <si>
    <r>
      <rPr>
        <sz val="12"/>
        <color rgb="FF000000"/>
        <rFont val="Calibri"/>
        <family val="2"/>
        <charset val="1"/>
      </rPr>
      <t xml:space="preserve">Model fit midpoint (T</t>
    </r>
    <r>
      <rPr>
        <vertAlign val="subscript"/>
        <sz val="12"/>
        <color rgb="FF000000"/>
        <rFont val="Calibri"/>
        <family val="2"/>
        <charset val="1"/>
      </rPr>
      <t xml:space="preserve">c</t>
    </r>
    <r>
      <rPr>
        <sz val="12"/>
        <color rgb="FF000000"/>
        <rFont val="Calibri"/>
        <family val="2"/>
        <charset val="1"/>
      </rPr>
      <t xml:space="preserve">):</t>
    </r>
  </si>
  <si>
    <t xml:space="preserve"> Tmid HJD</t>
  </si>
  <si>
    <t xml:space="preserve">from Czech pred page (see sample)</t>
  </si>
  <si>
    <t xml:space="preserve">11a</t>
  </si>
  <si>
    <t xml:space="preserve">Approximate difference:</t>
  </si>
  <si>
    <t xml:space="preserve">minutes</t>
  </si>
  <si>
    <t xml:space="preserve">Enter your site coordinates as dd mm ss.s in Column D and the decimal coordinates in Col E.</t>
  </si>
  <si>
    <t xml:space="preserve"> </t>
  </si>
  <si>
    <t xml:space="preserve">Observing Location:</t>
  </si>
  <si>
    <t xml:space="preserve">HMS</t>
  </si>
  <si>
    <t xml:space="preserve">DD</t>
  </si>
  <si>
    <t xml:space="preserve">     Latitude:</t>
  </si>
  <si>
    <t xml:space="preserve">39 00 07.50</t>
  </si>
  <si>
    <t xml:space="preserve">     Longitude:</t>
  </si>
  <si>
    <t xml:space="preserve">76 57 21.50</t>
  </si>
  <si>
    <t xml:space="preserve">13a</t>
  </si>
  <si>
    <t xml:space="preserve">Elong:</t>
  </si>
  <si>
    <t xml:space="preserve">283 02 38.5</t>
  </si>
  <si>
    <t xml:space="preserve">     Altitude (m):</t>
  </si>
  <si>
    <t xml:space="preserve">Enter your equipment information. A sample set of values is input already.</t>
  </si>
  <si>
    <t xml:space="preserve">Equipment Information:</t>
  </si>
  <si>
    <t xml:space="preserve">Telescope make/model/type:</t>
  </si>
  <si>
    <t xml:space="preserve">AP 7" refractor</t>
  </si>
  <si>
    <t xml:space="preserve">Aperture (mm):</t>
  </si>
  <si>
    <t xml:space="preserve">Focal length (mm):</t>
  </si>
  <si>
    <t xml:space="preserve">Make/model of CCD Camera:</t>
  </si>
  <si>
    <t xml:space="preserve">SBIG ST-10XME</t>
  </si>
  <si>
    <t xml:space="preserve">Gain (e-/ADU):</t>
  </si>
  <si>
    <t xml:space="preserve">Readout noise (e-):</t>
  </si>
  <si>
    <t xml:space="preserve">Dark current (e-/pixel/sec):</t>
  </si>
  <si>
    <t xml:space="preserve">non-linear point (ADUs):</t>
  </si>
  <si>
    <t xml:space="preserve">X</t>
  </si>
  <si>
    <t xml:space="preserve">Y</t>
  </si>
  <si>
    <t xml:space="preserve">No. of pixels:</t>
  </si>
  <si>
    <t xml:space="preserve">unbinned</t>
  </si>
  <si>
    <t xml:space="preserve">Pixel size (microns):</t>
  </si>
  <si>
    <t xml:space="preserve">Binning used:</t>
  </si>
  <si>
    <t xml:space="preserve">25a</t>
  </si>
  <si>
    <t xml:space="preserve">FOV (arcmin):</t>
  </si>
  <si>
    <t xml:space="preserve">25b</t>
  </si>
  <si>
    <t xml:space="preserve">Image scale (arcsec/pixel):</t>
  </si>
  <si>
    <t xml:space="preserve">After observing, fill this in.</t>
  </si>
  <si>
    <t xml:space="preserve">Observation Information:</t>
  </si>
  <si>
    <t xml:space="preserve">Exposure time (secs):</t>
  </si>
  <si>
    <t xml:space="preserve">Filter used:</t>
  </si>
  <si>
    <t xml:space="preserve"># of science images (total):</t>
  </si>
  <si>
    <t xml:space="preserve"># not used:</t>
  </si>
  <si>
    <t xml:space="preserve">why not used ==&gt;</t>
  </si>
  <si>
    <t xml:space="preserve"># used:</t>
  </si>
  <si>
    <t xml:space="preserve">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</si>
  <si>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 xml:space="preserve">Analysis Information:</t>
  </si>
  <si>
    <t xml:space="preserve">Limb darkening coefficients:</t>
  </si>
  <si>
    <t xml:space="preserve">astroutils.astronomy.ohio-state.edu/exofast/limbdark.shtml</t>
  </si>
  <si>
    <t xml:space="preserve">    Quadratic LD u1:</t>
  </si>
  <si>
    <t xml:space="preserve">    Quadratic LD u2:</t>
  </si>
  <si>
    <t xml:space="preserve">FWHM (arcseconds):</t>
  </si>
  <si>
    <t xml:space="preserve">33a</t>
  </si>
  <si>
    <t xml:space="preserve">FWHM (pixels):</t>
  </si>
  <si>
    <t xml:space="preserve">Initial Settings:</t>
  </si>
  <si>
    <t xml:space="preserve">     FWHM pixel multiplier:</t>
  </si>
  <si>
    <t xml:space="preserve">34a</t>
  </si>
  <si>
    <t xml:space="preserve">     Aperture radius:</t>
  </si>
  <si>
    <t xml:space="preserve">     Inner annulus radius:</t>
  </si>
  <si>
    <t xml:space="preserve">     Outer annulus radius:</t>
  </si>
  <si>
    <t xml:space="preserve">Final Settings:</t>
  </si>
  <si>
    <t xml:space="preserve">predictions:</t>
  </si>
  <si>
    <t xml:space="preserve">var2.astro.cz/ETD/predictions.php</t>
  </si>
  <si>
    <t xml:space="preserve">target details:</t>
  </si>
  <si>
    <t xml:space="preserve">time conversion:</t>
  </si>
  <si>
    <t xml:space="preserve">limb darkening:</t>
  </si>
  <si>
    <t xml:space="preserve">drop down options</t>
  </si>
  <si>
    <t xml:space="preserve">time standard</t>
  </si>
  <si>
    <t xml:space="preserve">HJD_UTC</t>
  </si>
  <si>
    <t xml:space="preserve">filters</t>
  </si>
</sst>
</file>

<file path=xl/styles.xml><?xml version="1.0" encoding="utf-8"?>
<styleSheet xmlns="http://schemas.openxmlformats.org/spreadsheetml/2006/main">
  <numFmts count="10">
    <numFmt numFmtId="164" formatCode="General"/>
    <numFmt numFmtId="165" formatCode="0.0000000000"/>
    <numFmt numFmtId="166" formatCode="@"/>
    <numFmt numFmtId="167" formatCode="M/D/YYYY"/>
    <numFmt numFmtId="168" formatCode="0.00000"/>
    <numFmt numFmtId="169" formatCode="M/D/YYYY\ H:MM"/>
    <numFmt numFmtId="170" formatCode="0.0"/>
    <numFmt numFmtId="171" formatCode="0.0000"/>
    <numFmt numFmtId="172" formatCode="0.00"/>
    <numFmt numFmtId="173" formatCode="0"/>
  </numFmts>
  <fonts count="25">
    <font>
      <sz val="11"/>
      <color rgb="FF000000"/>
      <name val="Calibri"/>
      <family val="2"/>
      <charset val="1"/>
    </font>
    <font>
      <sz val="10"/>
      <name val="Arial"/>
      <family val="0"/>
    </font>
    <font>
      <sz val="10"/>
      <name val="Arial"/>
      <family val="0"/>
    </font>
    <font>
      <sz val="10"/>
      <name val="Arial"/>
      <family val="0"/>
    </font>
    <font>
      <u val="single"/>
      <sz val="10"/>
      <color rgb="FF0000FF"/>
      <name val="Arial"/>
      <family val="2"/>
      <charset val="1"/>
    </font>
    <font>
      <sz val="10"/>
      <name val="Arial"/>
      <family val="2"/>
      <charset val="1"/>
    </font>
    <font>
      <sz val="10"/>
      <color rgb="FF000000"/>
      <name val="Calibri"/>
      <family val="2"/>
      <charset val="1"/>
    </font>
    <font>
      <sz val="12"/>
      <color rgb="FF000000"/>
      <name val="Calibri"/>
      <family val="2"/>
      <charset val="1"/>
    </font>
    <font>
      <b val="true"/>
      <sz val="16"/>
      <color rgb="FF000000"/>
      <name val="Calibri"/>
      <family val="2"/>
      <charset val="1"/>
    </font>
    <font>
      <b val="true"/>
      <u val="single"/>
      <sz val="16"/>
      <color rgb="FF000000"/>
      <name val="Calibri"/>
      <family val="2"/>
      <charset val="1"/>
    </font>
    <font>
      <b val="true"/>
      <sz val="16"/>
      <color rgb="FFFF0000"/>
      <name val="Calibri"/>
      <family val="2"/>
      <charset val="1"/>
    </font>
    <font>
      <b val="true"/>
      <sz val="12"/>
      <color rgb="FF000000"/>
      <name val="Calibri"/>
      <family val="2"/>
      <charset val="1"/>
    </font>
    <font>
      <b val="true"/>
      <sz val="12"/>
      <color rgb="FFFF0000"/>
      <name val="Calibri"/>
      <family val="2"/>
      <charset val="1"/>
    </font>
    <font>
      <b val="true"/>
      <sz val="12"/>
      <color rgb="FF33CC33"/>
      <name val="Calibri"/>
      <family val="2"/>
      <charset val="1"/>
    </font>
    <font>
      <b val="true"/>
      <sz val="12"/>
      <color rgb="FF0000FF"/>
      <name val="Calibri"/>
      <family val="2"/>
      <charset val="1"/>
    </font>
    <font>
      <u val="single"/>
      <sz val="12"/>
      <color rgb="FF000000"/>
      <name val="Calibri"/>
      <family val="2"/>
      <charset val="1"/>
    </font>
    <font>
      <u val="single"/>
      <sz val="12"/>
      <color rgb="FF0563C1"/>
      <name val="Calibri"/>
      <family val="2"/>
      <charset val="1"/>
    </font>
    <font>
      <u val="single"/>
      <sz val="11"/>
      <color rgb="FF0563C1"/>
      <name val="Calibri"/>
      <family val="2"/>
      <charset val="1"/>
    </font>
    <font>
      <b val="true"/>
      <sz val="12"/>
      <color rgb="FFFF9900"/>
      <name val="Calibri"/>
      <family val="2"/>
      <charset val="1"/>
    </font>
    <font>
      <vertAlign val="subscript"/>
      <sz val="12"/>
      <color rgb="FF000000"/>
      <name val="Calibri"/>
      <family val="2"/>
      <charset val="1"/>
    </font>
    <font>
      <sz val="12"/>
      <name val="Calibri"/>
      <family val="2"/>
      <charset val="1"/>
    </font>
    <font>
      <i val="true"/>
      <sz val="12"/>
      <color rgb="FF000000"/>
      <name val="Calibri"/>
      <family val="2"/>
      <charset val="1"/>
    </font>
    <font>
      <b val="true"/>
      <u val="single"/>
      <sz val="12"/>
      <color rgb="FF000000"/>
      <name val="Calibri"/>
      <family val="2"/>
      <charset val="1"/>
    </font>
    <font>
      <sz val="12"/>
      <color rgb="FF0000FF"/>
      <name val="Calibri"/>
      <family val="2"/>
      <charset val="1"/>
    </font>
    <font>
      <b val="true"/>
      <sz val="10"/>
      <color rgb="FF000000"/>
      <name val="Calibri"/>
      <family val="2"/>
      <charset val="1"/>
    </font>
  </fonts>
  <fills count="10">
    <fill>
      <patternFill patternType="none"/>
    </fill>
    <fill>
      <patternFill patternType="gray125"/>
    </fill>
    <fill>
      <patternFill patternType="solid">
        <fgColor rgb="FFEDEDED"/>
        <bgColor rgb="FFE2F0D9"/>
      </patternFill>
    </fill>
    <fill>
      <patternFill patternType="solid">
        <fgColor rgb="FFFFF2CC"/>
        <bgColor rgb="FFEDEDED"/>
      </patternFill>
    </fill>
    <fill>
      <patternFill patternType="solid">
        <fgColor rgb="FFD8C5FF"/>
        <bgColor rgb="FFD9E1F2"/>
      </patternFill>
    </fill>
    <fill>
      <patternFill patternType="solid">
        <fgColor rgb="FFC5E0B4"/>
        <bgColor rgb="FFD9E1F2"/>
      </patternFill>
    </fill>
    <fill>
      <patternFill patternType="solid">
        <fgColor rgb="FFD9E1F2"/>
        <bgColor rgb="FFDAE3F3"/>
      </patternFill>
    </fill>
    <fill>
      <patternFill patternType="solid">
        <fgColor rgb="FFDAE3F3"/>
        <bgColor rgb="FFD9E1F2"/>
      </patternFill>
    </fill>
    <fill>
      <patternFill patternType="solid">
        <fgColor rgb="FFE2F0D9"/>
        <bgColor rgb="FFEDEDED"/>
      </patternFill>
    </fill>
    <fill>
      <patternFill patternType="solid">
        <fgColor rgb="FFA6A6A6"/>
        <bgColor rgb="FF9999FF"/>
      </patternFill>
    </fill>
  </fills>
  <borders count="14">
    <border diagonalUp="false" diagonalDown="false">
      <left/>
      <right/>
      <top/>
      <bottom/>
      <diagonal/>
    </border>
    <border diagonalUp="false" diagonalDown="false">
      <left style="double">
        <color rgb="FF7030A0"/>
      </left>
      <right style="double">
        <color rgb="FF7030A0"/>
      </right>
      <top style="double">
        <color rgb="FF7030A0"/>
      </top>
      <bottom/>
      <diagonal/>
    </border>
    <border diagonalUp="false" diagonalDown="false">
      <left style="double">
        <color rgb="FF7030A0"/>
      </left>
      <right style="double">
        <color rgb="FF7030A0"/>
      </right>
      <top/>
      <bottom/>
      <diagonal/>
    </border>
    <border diagonalUp="false" diagonalDown="false">
      <left style="double">
        <color rgb="FF7030A0"/>
      </left>
      <right style="double">
        <color rgb="FF7030A0"/>
      </right>
      <top/>
      <bottom style="double">
        <color rgb="FF7030A0"/>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hair"/>
      <right style="hair"/>
      <top style="hair"/>
      <bottom style="hair"/>
      <diagonal/>
    </border>
    <border diagonalUp="false" diagonalDown="false">
      <left style="thin"/>
      <right/>
      <top/>
      <bottom/>
      <diagonal/>
    </border>
    <border diagonalUp="false" diagonalDown="false">
      <left style="thin"/>
      <right/>
      <top style="thin"/>
      <bottom/>
      <diagonal/>
    </border>
    <border diagonalUp="false" diagonalDown="false">
      <left style="thin"/>
      <right/>
      <top/>
      <bottom style="thin"/>
      <diagonal/>
    </border>
    <border diagonalUp="false" diagonalDown="false">
      <left/>
      <right style="thin"/>
      <top style="thin"/>
      <bottom/>
      <diagonal/>
    </border>
    <border diagonalUp="false" diagonalDown="false">
      <left/>
      <right style="thin"/>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7"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cellStyleXfs>
  <cellXfs count="97">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right" vertical="center" textRotation="0" wrapText="false" indent="0" shrinkToFit="false"/>
      <protection locked="true" hidden="false"/>
    </xf>
    <xf numFmtId="164" fontId="7" fillId="2"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9" fillId="0" borderId="0" xfId="0" applyFont="true" applyBorder="false" applyAlignment="true" applyProtection="true">
      <alignment horizontal="center" vertical="center" textRotation="0" wrapText="false" indent="0" shrinkToFit="false"/>
      <protection locked="false" hidden="false"/>
    </xf>
    <xf numFmtId="164" fontId="9" fillId="2" borderId="0" xfId="0" applyFont="true" applyBorder="false" applyAlignment="true" applyProtection="true">
      <alignment horizontal="center" vertical="center" textRotation="0" wrapText="false" indent="0" shrinkToFit="false"/>
      <protection locked="false" hidden="false"/>
    </xf>
    <xf numFmtId="165" fontId="9" fillId="0" borderId="0" xfId="0" applyFont="true" applyBorder="false" applyAlignment="true" applyProtection="true">
      <alignment horizontal="center" vertical="center" textRotation="0" wrapText="false" indent="0" shrinkToFit="false"/>
      <protection locked="fals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true">
      <alignment horizontal="righ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false" hidden="false"/>
    </xf>
    <xf numFmtId="164" fontId="7" fillId="2" borderId="0" xfId="0" applyFont="true" applyBorder="false" applyAlignment="true" applyProtection="true">
      <alignment horizontal="center" vertical="center" textRotation="0" wrapText="false" indent="0" shrinkToFit="false"/>
      <protection locked="false" hidden="false"/>
    </xf>
    <xf numFmtId="164" fontId="12" fillId="0" borderId="2" xfId="0" applyFont="true" applyBorder="true" applyAlignment="true" applyProtection="false">
      <alignment horizontal="center" vertical="center" textRotation="0" wrapText="false" indent="0" shrinkToFit="false"/>
      <protection locked="true" hidden="false"/>
    </xf>
    <xf numFmtId="164" fontId="13" fillId="0" borderId="2"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4" fillId="0" borderId="2" xfId="0" applyFont="true" applyBorder="true" applyAlignment="true" applyProtection="false">
      <alignment horizontal="center" vertical="center" textRotation="0" wrapText="false" indent="0" shrinkToFit="false"/>
      <protection locked="true" hidden="false"/>
    </xf>
    <xf numFmtId="164" fontId="6" fillId="3" borderId="0" xfId="0" applyFont="true" applyBorder="true" applyAlignment="true" applyProtection="false">
      <alignment horizontal="left" vertical="top" textRotation="0" wrapText="true" indent="0" shrinkToFit="false"/>
      <protection locked="true" hidden="false"/>
    </xf>
    <xf numFmtId="164" fontId="15" fillId="0" borderId="0" xfId="0" applyFont="true" applyBorder="false" applyAlignment="true" applyProtection="true">
      <alignment horizontal="center" vertical="center" textRotation="0" wrapText="false" indent="0" shrinkToFit="false"/>
      <protection locked="true" hidden="false"/>
    </xf>
    <xf numFmtId="164" fontId="11" fillId="3" borderId="0" xfId="0" applyFont="true" applyBorder="false" applyAlignment="true" applyProtection="true">
      <alignment horizontal="right" vertical="center" textRotation="0" wrapText="false" indent="0" shrinkToFit="false"/>
      <protection locked="true" hidden="false"/>
    </xf>
    <xf numFmtId="164" fontId="16" fillId="4" borderId="0" xfId="20" applyFont="true" applyBorder="true" applyAlignment="true" applyProtection="true">
      <alignment horizontal="center" vertical="center" textRotation="0" wrapText="false" indent="0" shrinkToFit="false"/>
      <protection locked="false" hidden="false"/>
    </xf>
    <xf numFmtId="164" fontId="16" fillId="0" borderId="0" xfId="20" applyFont="true" applyBorder="true" applyAlignment="true" applyProtection="true">
      <alignment horizontal="left" vertical="center" textRotation="0" wrapText="false" indent="0" shrinkToFit="false"/>
      <protection locked="false" hidden="false"/>
    </xf>
    <xf numFmtId="164" fontId="18" fillId="0" borderId="3"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4" fontId="7" fillId="3" borderId="0" xfId="0" applyFont="true" applyBorder="false" applyAlignment="true" applyProtection="true">
      <alignment horizontal="right" vertical="center" textRotation="0" wrapText="false" indent="0" shrinkToFit="false"/>
      <protection locked="true" hidden="false"/>
    </xf>
    <xf numFmtId="166" fontId="7" fillId="0" borderId="4" xfId="0" applyFont="true" applyBorder="true" applyAlignment="true" applyProtection="true">
      <alignment horizontal="center" vertical="center" textRotation="0" wrapText="false" indent="0" shrinkToFit="false"/>
      <protection locked="false" hidden="false"/>
    </xf>
    <xf numFmtId="166" fontId="7" fillId="0" borderId="5" xfId="0" applyFont="true" applyBorder="true" applyAlignment="true" applyProtection="true">
      <alignment horizontal="center" vertical="center" textRotation="0" wrapText="false" indent="0" shrinkToFit="false"/>
      <protection locked="false" hidden="false"/>
    </xf>
    <xf numFmtId="164" fontId="7" fillId="0" borderId="5" xfId="0" applyFont="true" applyBorder="true" applyAlignment="true" applyProtection="true">
      <alignment horizontal="center" vertical="center"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true" hidden="false"/>
    </xf>
    <xf numFmtId="164" fontId="20" fillId="0" borderId="5" xfId="20" applyFont="true" applyBorder="true" applyAlignment="true" applyProtection="true">
      <alignment horizontal="center" vertical="center" textRotation="0" wrapText="false" indent="0" shrinkToFit="false"/>
      <protection locked="true" hidden="false"/>
    </xf>
    <xf numFmtId="164" fontId="7" fillId="5" borderId="4" xfId="0" applyFont="true" applyBorder="true" applyAlignment="true" applyProtection="true">
      <alignment horizontal="center" vertical="center" textRotation="0" wrapText="false" indent="0" shrinkToFit="false"/>
      <protection locked="false" hidden="false"/>
    </xf>
    <xf numFmtId="164" fontId="16" fillId="0" borderId="6" xfId="20" applyFont="true" applyBorder="true" applyAlignment="true" applyProtection="true">
      <alignment horizontal="center" vertical="center" textRotation="0" wrapText="false" indent="0" shrinkToFit="false"/>
      <protection locked="false" hidden="false"/>
    </xf>
    <xf numFmtId="164" fontId="7" fillId="0" borderId="0" xfId="0" applyFont="true" applyBorder="true" applyAlignment="true" applyProtection="true">
      <alignment horizontal="center" vertical="center" textRotation="0" wrapText="false" indent="0" shrinkToFit="false"/>
      <protection locked="false" hidden="false"/>
    </xf>
    <xf numFmtId="164" fontId="7" fillId="0" borderId="0" xfId="0" applyFont="true" applyBorder="false" applyAlignment="true" applyProtection="true">
      <alignment horizontal="right" vertical="center" textRotation="0" wrapText="false" indent="0" shrinkToFit="false"/>
      <protection locked="true" hidden="false"/>
    </xf>
    <xf numFmtId="164" fontId="16" fillId="0" borderId="0" xfId="20" applyFont="true" applyBorder="true" applyAlignment="true" applyProtection="true">
      <alignment horizontal="center" vertical="center" textRotation="0" wrapText="false" indent="0" shrinkToFit="false"/>
      <protection locked="false" hidden="false"/>
    </xf>
    <xf numFmtId="164" fontId="6" fillId="6" borderId="0" xfId="0" applyFont="true" applyBorder="true" applyAlignment="true" applyProtection="false">
      <alignment horizontal="left" vertical="top" textRotation="0" wrapText="true" indent="0" shrinkToFit="false"/>
      <protection locked="true" hidden="false"/>
    </xf>
    <xf numFmtId="164" fontId="11" fillId="7" borderId="0" xfId="0" applyFont="true" applyBorder="false" applyAlignment="true" applyProtection="true">
      <alignment horizontal="right" vertical="center" textRotation="0" wrapText="false" indent="0" shrinkToFit="false"/>
      <protection locked="true" hidden="false"/>
    </xf>
    <xf numFmtId="165" fontId="16" fillId="4" borderId="0" xfId="20" applyFont="true" applyBorder="true" applyAlignment="true" applyProtection="true">
      <alignment horizontal="center" vertical="center" textRotation="0" wrapText="false" indent="0" shrinkToFit="false"/>
      <protection locked="false" hidden="false"/>
    </xf>
    <xf numFmtId="165" fontId="16" fillId="0" borderId="0" xfId="20" applyFont="true" applyBorder="true" applyAlignment="true" applyProtection="true">
      <alignment horizontal="left" vertical="center" textRotation="0" wrapText="false" indent="0" shrinkToFit="false"/>
      <protection locked="false" hidden="false"/>
    </xf>
    <xf numFmtId="164" fontId="7" fillId="7" borderId="0" xfId="0" applyFont="true" applyBorder="false" applyAlignment="true" applyProtection="true">
      <alignment horizontal="right" vertical="center" textRotation="0" wrapText="false" indent="0" shrinkToFit="false"/>
      <protection locked="true" hidden="false"/>
    </xf>
    <xf numFmtId="167" fontId="7" fillId="0" borderId="4" xfId="0" applyFont="true" applyBorder="true" applyAlignment="true" applyProtection="true">
      <alignment horizontal="center" vertical="center" textRotation="0" wrapText="false" indent="0" shrinkToFit="false"/>
      <protection locked="false" hidden="false"/>
    </xf>
    <xf numFmtId="164" fontId="7" fillId="0" borderId="0" xfId="0" applyFont="true" applyBorder="false" applyAlignment="true" applyProtection="true">
      <alignment horizontal="left" vertical="center" textRotation="0" wrapText="false" indent="0" shrinkToFit="false"/>
      <protection locked="false" hidden="false"/>
    </xf>
    <xf numFmtId="164" fontId="11" fillId="8" borderId="5" xfId="0" applyFont="true" applyBorder="true" applyAlignment="true" applyProtection="true">
      <alignment horizontal="center" vertical="center" textRotation="0" wrapText="false" indent="0" shrinkToFit="false"/>
      <protection locked="true" hidden="false"/>
    </xf>
    <xf numFmtId="164" fontId="7" fillId="0" borderId="5" xfId="0" applyFont="true" applyBorder="true" applyAlignment="true" applyProtection="false">
      <alignment horizontal="center" vertical="center" textRotation="0" wrapText="false" indent="0" shrinkToFit="false"/>
      <protection locked="true" hidden="false"/>
    </xf>
    <xf numFmtId="165" fontId="7" fillId="2" borderId="0" xfId="0" applyFont="true" applyBorder="false" applyAlignment="true" applyProtection="true">
      <alignment horizontal="center" vertical="center" textRotation="0" wrapText="false" indent="0" shrinkToFit="false"/>
      <protection locked="false" hidden="false"/>
    </xf>
    <xf numFmtId="164" fontId="7" fillId="0" borderId="7" xfId="0" applyFont="true" applyBorder="true" applyAlignment="true" applyProtection="false">
      <alignment horizontal="center" vertical="center" textRotation="0" wrapText="false" indent="0" shrinkToFit="false"/>
      <protection locked="true" hidden="false"/>
    </xf>
    <xf numFmtId="168" fontId="7" fillId="5" borderId="6" xfId="0" applyFont="true" applyBorder="true" applyAlignment="true" applyProtection="true">
      <alignment horizontal="center" vertical="center" textRotation="0" wrapText="false" indent="0" shrinkToFit="false"/>
      <protection locked="false" hidden="false"/>
    </xf>
    <xf numFmtId="164" fontId="7" fillId="0" borderId="8"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true" applyProtection="true">
      <alignment horizontal="left" vertical="center" textRotation="0" wrapText="false" indent="0" shrinkToFit="false"/>
      <protection locked="false" hidden="false"/>
    </xf>
    <xf numFmtId="164" fontId="18" fillId="0" borderId="0" xfId="0" applyFont="true" applyBorder="false" applyAlignment="true" applyProtection="true">
      <alignment horizontal="center" vertical="center" textRotation="0" wrapText="false" indent="0" shrinkToFit="false"/>
      <protection locked="true" hidden="false"/>
    </xf>
    <xf numFmtId="164" fontId="7" fillId="7" borderId="0" xfId="0" applyFont="true" applyBorder="false" applyAlignment="true" applyProtection="true">
      <alignment horizontal="right" vertical="center" textRotation="0" wrapText="true" indent="0" shrinkToFit="false"/>
      <protection locked="true" hidden="false"/>
    </xf>
    <xf numFmtId="164" fontId="7" fillId="0" borderId="9" xfId="0" applyFont="true" applyBorder="true" applyAlignment="true" applyProtection="false">
      <alignment horizontal="center" vertical="center" textRotation="0" wrapText="false" indent="0" shrinkToFit="false"/>
      <protection locked="true" hidden="false"/>
    </xf>
    <xf numFmtId="164" fontId="11" fillId="8" borderId="9"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false" hidden="false"/>
    </xf>
    <xf numFmtId="169" fontId="7" fillId="7" borderId="0" xfId="0" applyFont="true" applyBorder="false" applyAlignment="true" applyProtection="true">
      <alignment horizontal="right" vertical="center" textRotation="0" wrapText="false" indent="0" shrinkToFit="false"/>
      <protection locked="false" hidden="false"/>
    </xf>
    <xf numFmtId="170" fontId="7" fillId="5" borderId="6" xfId="0" applyFont="true" applyBorder="true" applyAlignment="true" applyProtection="true">
      <alignment horizontal="center" vertical="center" textRotation="0" wrapText="false" indent="0" shrinkToFit="false"/>
      <protection locked="false" hidden="false"/>
    </xf>
    <xf numFmtId="164" fontId="22" fillId="0" borderId="0" xfId="0" applyFont="true" applyBorder="false" applyAlignment="true" applyProtection="true">
      <alignment horizontal="center" vertical="center" textRotation="0" wrapText="false" indent="0" shrinkToFit="false"/>
      <protection locked="false" hidden="false"/>
    </xf>
    <xf numFmtId="164" fontId="14" fillId="0" borderId="0" xfId="0" applyFont="true" applyBorder="false" applyAlignment="true" applyProtection="true">
      <alignment horizontal="center" vertical="center" textRotation="0" wrapText="false" indent="0" shrinkToFit="false"/>
      <protection locked="true" hidden="false"/>
    </xf>
    <xf numFmtId="164" fontId="23" fillId="0" borderId="4" xfId="0" applyFont="true" applyBorder="true" applyAlignment="true" applyProtection="false">
      <alignment horizontal="center" vertical="center" textRotation="0" wrapText="false" indent="0" shrinkToFit="false"/>
      <protection locked="true" hidden="false"/>
    </xf>
    <xf numFmtId="171" fontId="23" fillId="0" borderId="0" xfId="22" applyFont="true" applyBorder="false" applyAlignment="true" applyProtection="false">
      <alignment horizontal="center" vertical="center" textRotation="0" wrapText="false" indent="0" shrinkToFit="false"/>
      <protection locked="true" hidden="false"/>
    </xf>
    <xf numFmtId="172" fontId="20" fillId="2" borderId="0" xfId="0" applyFont="true" applyBorder="false" applyAlignment="true" applyProtection="false">
      <alignment horizontal="center" vertical="center" textRotation="0" wrapText="false" indent="0" shrinkToFit="false"/>
      <protection locked="true" hidden="false"/>
    </xf>
    <xf numFmtId="164" fontId="23" fillId="0" borderId="5" xfId="0" applyFont="true" applyBorder="true" applyAlignment="true" applyProtection="false">
      <alignment horizontal="center" vertical="center" textRotation="0" wrapText="false" indent="0" shrinkToFit="false"/>
      <protection locked="true" hidden="false"/>
    </xf>
    <xf numFmtId="164" fontId="23" fillId="0" borderId="6" xfId="0" applyFont="true" applyBorder="true" applyAlignment="true" applyProtection="true">
      <alignment horizontal="center" vertical="center" textRotation="0" wrapText="false" indent="0" shrinkToFit="false"/>
      <protection locked="false" hidden="false"/>
    </xf>
    <xf numFmtId="164" fontId="7" fillId="0" borderId="0" xfId="0" applyFont="true" applyBorder="true" applyAlignment="true" applyProtection="true">
      <alignment horizontal="center" vertical="center" textRotation="0" wrapText="false" indent="0" shrinkToFit="false"/>
      <protection locked="false" hidden="false"/>
    </xf>
    <xf numFmtId="164" fontId="21" fillId="7" borderId="0" xfId="0" applyFont="true" applyBorder="false" applyAlignment="true" applyProtection="true">
      <alignment horizontal="right" vertical="center" textRotation="0" wrapText="false" indent="0" shrinkToFit="false"/>
      <protection locked="true" hidden="false"/>
    </xf>
    <xf numFmtId="164" fontId="23" fillId="0" borderId="4" xfId="0" applyFont="true" applyBorder="true" applyAlignment="true" applyProtection="true">
      <alignment horizontal="center" vertical="center" textRotation="0" wrapText="false" indent="0" shrinkToFit="false"/>
      <protection locked="false" hidden="false"/>
    </xf>
    <xf numFmtId="164" fontId="23" fillId="0" borderId="5" xfId="0" applyFont="true" applyBorder="true" applyAlignment="true" applyProtection="true">
      <alignment horizontal="center" vertical="center" textRotation="0" wrapText="false" indent="0" shrinkToFit="false"/>
      <protection locked="false" hidden="false"/>
    </xf>
    <xf numFmtId="164" fontId="23" fillId="0" borderId="7" xfId="0" applyFont="true" applyBorder="true" applyAlignment="true" applyProtection="true">
      <alignment horizontal="center" vertical="center" textRotation="0" wrapText="false" indent="0" shrinkToFit="false"/>
      <protection locked="false" hidden="false"/>
    </xf>
    <xf numFmtId="164" fontId="22" fillId="0" borderId="0" xfId="0" applyFont="true" applyBorder="false" applyAlignment="true" applyProtection="true">
      <alignment horizontal="center" vertical="center" textRotation="0" wrapText="false" indent="0" shrinkToFit="false"/>
      <protection locked="true" hidden="false"/>
    </xf>
    <xf numFmtId="164" fontId="23" fillId="0" borderId="10" xfId="0" applyFont="true" applyBorder="true" applyAlignment="true" applyProtection="true">
      <alignment horizontal="center" vertical="center" textRotation="0" wrapText="false" indent="0" shrinkToFit="false"/>
      <protection locked="false" hidden="false"/>
    </xf>
    <xf numFmtId="165" fontId="7" fillId="0" borderId="0" xfId="0" applyFont="true" applyBorder="false" applyAlignment="true" applyProtection="true">
      <alignment horizontal="left" vertical="center" textRotation="0" wrapText="false" indent="0" shrinkToFit="false"/>
      <protection locked="false" hidden="false"/>
    </xf>
    <xf numFmtId="164" fontId="23" fillId="0" borderId="9" xfId="0" applyFont="true" applyBorder="true" applyAlignment="true" applyProtection="true">
      <alignment horizontal="center" vertical="center" textRotation="0" wrapText="false" indent="0" shrinkToFit="false"/>
      <protection locked="false" hidden="false"/>
    </xf>
    <xf numFmtId="164" fontId="23" fillId="0" borderId="11" xfId="0" applyFont="true" applyBorder="true" applyAlignment="true" applyProtection="true">
      <alignment horizontal="center" vertical="center" textRotation="0" wrapText="false" indent="0" shrinkToFit="false"/>
      <protection locked="false" hidden="false"/>
    </xf>
    <xf numFmtId="172" fontId="7" fillId="5" borderId="4" xfId="0" applyFont="true" applyBorder="true" applyAlignment="true" applyProtection="true">
      <alignment horizontal="center" vertical="center" textRotation="0" wrapText="false" indent="0" shrinkToFit="false"/>
      <protection locked="true" hidden="false"/>
    </xf>
    <xf numFmtId="172" fontId="7" fillId="5" borderId="12" xfId="0" applyFont="true" applyBorder="true" applyAlignment="true" applyProtection="true">
      <alignment horizontal="center" vertical="center" textRotation="0" wrapText="false" indent="0" shrinkToFit="false"/>
      <protection locked="true" hidden="false"/>
    </xf>
    <xf numFmtId="172" fontId="7" fillId="5" borderId="7" xfId="0" applyFont="true" applyBorder="true" applyAlignment="true" applyProtection="true">
      <alignment horizontal="center" vertical="center" textRotation="0" wrapText="false" indent="0" shrinkToFit="false"/>
      <protection locked="true" hidden="false"/>
    </xf>
    <xf numFmtId="172" fontId="7" fillId="5" borderId="13"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right"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false" hidden="false"/>
    </xf>
    <xf numFmtId="173" fontId="7" fillId="0" borderId="4" xfId="0" applyFont="true" applyBorder="true" applyAlignment="true" applyProtection="true">
      <alignment horizontal="center" vertical="center" textRotation="0" wrapText="false" indent="0" shrinkToFit="false"/>
      <protection locked="true" hidden="false"/>
    </xf>
    <xf numFmtId="172" fontId="7" fillId="0" borderId="0" xfId="0" applyFont="true" applyBorder="false" applyAlignment="true" applyProtection="true">
      <alignment horizontal="center" vertical="center" textRotation="0" wrapText="false" indent="0" shrinkToFit="false"/>
      <protection locked="true" hidden="false"/>
    </xf>
    <xf numFmtId="164" fontId="7" fillId="0" borderId="5" xfId="0" applyFont="true" applyBorder="true" applyAlignment="true" applyProtection="true">
      <alignment horizontal="center" vertical="center" textRotation="0" wrapText="false" indent="0" shrinkToFit="false"/>
      <protection locked="false" hidden="false"/>
    </xf>
    <xf numFmtId="164" fontId="7" fillId="0" borderId="0" xfId="0" applyFont="true" applyBorder="false" applyAlignment="true" applyProtection="true">
      <alignment horizontal="left" vertical="center" textRotation="0" wrapText="false" indent="0" shrinkToFit="false"/>
      <protection locked="false" hidden="false"/>
    </xf>
    <xf numFmtId="164" fontId="7" fillId="0" borderId="7" xfId="0" applyFont="true" applyBorder="true" applyAlignment="true" applyProtection="true">
      <alignment horizontal="center" vertical="center" textRotation="0" wrapText="false" indent="0" shrinkToFit="false"/>
      <protection locked="false" hidden="false"/>
    </xf>
    <xf numFmtId="164" fontId="17" fillId="4" borderId="0" xfId="20" applyFont="true" applyBorder="true" applyAlignment="true" applyProtection="true">
      <alignment horizontal="center" vertical="center" textRotation="0" wrapText="false" indent="0" shrinkToFit="false"/>
      <protection locked="false" hidden="false"/>
    </xf>
    <xf numFmtId="164" fontId="7" fillId="0" borderId="4" xfId="0" applyFont="true" applyBorder="true" applyAlignment="true" applyProtection="true">
      <alignment horizontal="center" vertical="center" textRotation="0" wrapText="false" indent="0" shrinkToFit="false"/>
      <protection locked="false" hidden="false"/>
    </xf>
    <xf numFmtId="173" fontId="7" fillId="5" borderId="6" xfId="0" applyFont="true" applyBorder="true" applyAlignment="true" applyProtection="true">
      <alignment horizontal="center" vertical="center" textRotation="0" wrapText="false" indent="0" shrinkToFit="false"/>
      <protection locked="true" hidden="false"/>
    </xf>
    <xf numFmtId="164" fontId="7" fillId="9" borderId="5" xfId="0" applyFont="true" applyBorder="true" applyAlignment="true" applyProtection="true">
      <alignment horizontal="center" vertical="center" textRotation="0" wrapText="false" indent="0" shrinkToFit="false"/>
      <protection locked="false" hidden="false"/>
    </xf>
    <xf numFmtId="173" fontId="7" fillId="0" borderId="5" xfId="0" applyFont="true" applyBorder="true" applyAlignment="true" applyProtection="true">
      <alignment horizontal="center" vertical="center" textRotation="0" wrapText="false" indent="0" shrinkToFit="false"/>
      <protection locked="false" hidden="false"/>
    </xf>
    <xf numFmtId="164" fontId="7" fillId="0" borderId="7" xfId="0" applyFont="true" applyBorder="true" applyAlignment="true" applyProtection="true">
      <alignment horizontal="center" vertical="center" textRotation="0" wrapText="false" indent="0" shrinkToFit="false"/>
      <protection locked="false" hidden="false"/>
    </xf>
    <xf numFmtId="164" fontId="17" fillId="0" borderId="0" xfId="20" applyFont="true" applyBorder="true" applyAlignment="true" applyProtection="true">
      <alignment horizontal="general" vertical="bottom" textRotation="0" wrapText="false" indent="0" shrinkToFit="false"/>
      <protection locked="true" hidden="false"/>
    </xf>
    <xf numFmtId="164" fontId="17" fillId="0" borderId="0" xfId="20" applyFont="true" applyBorder="true" applyAlignment="true" applyProtection="true">
      <alignment horizontal="left" vertical="center" textRotation="0" wrapText="false" indent="0" shrinkToFit="false"/>
      <protection locked="false" hidden="false"/>
    </xf>
    <xf numFmtId="164" fontId="7" fillId="0" borderId="0" xfId="0" applyFont="true" applyBorder="false" applyAlignment="true" applyProtection="false">
      <alignment horizontal="right" vertical="bottom" textRotation="0" wrapText="false" indent="0" shrinkToFit="false"/>
      <protection locked="true" hidden="false"/>
    </xf>
    <xf numFmtId="164" fontId="24" fillId="0" borderId="0" xfId="0" applyFont="true" applyBorder="false" applyAlignment="true" applyProtection="true">
      <alignment horizontal="center" vertical="bottom" textRotation="0" wrapText="false" indent="0" shrinkToFit="false"/>
      <protection locked="true" hidden="false"/>
    </xf>
  </cellXfs>
  <cellStyles count="9">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Hyperlink 2" xfId="21" builtinId="53" customBuiltin="true"/>
    <cellStyle name="Normal 2" xfId="22" builtinId="53" customBuiltin="true"/>
    <cellStyle name="*unknown*" xfId="20" builtinId="8" customBuiltin="false"/>
  </cellStyles>
  <colors>
    <indexedColors>
      <rgbColor rgb="FF000000"/>
      <rgbColor rgb="FFEDEDED"/>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7030A0"/>
      <rgbColor rgb="FFFFF2CC"/>
      <rgbColor rgb="FFDAE3F3"/>
      <rgbColor rgb="FF660066"/>
      <rgbColor rgb="FFFF8080"/>
      <rgbColor rgb="FF0563C1"/>
      <rgbColor rgb="FFD8C5FF"/>
      <rgbColor rgb="FF000080"/>
      <rgbColor rgb="FFFF00FF"/>
      <rgbColor rgb="FFFFFF00"/>
      <rgbColor rgb="FF00FFFF"/>
      <rgbColor rgb="FF800080"/>
      <rgbColor rgb="FF800000"/>
      <rgbColor rgb="FF008080"/>
      <rgbColor rgb="FF0000FF"/>
      <rgbColor rgb="FF00CCFF"/>
      <rgbColor rgb="FFD9E1F2"/>
      <rgbColor rgb="FFE2F0D9"/>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CC33"/>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609480</xdr:colOff>
      <xdr:row>15</xdr:row>
      <xdr:rowOff>38160</xdr:rowOff>
    </xdr:from>
    <xdr:to>
      <xdr:col>10</xdr:col>
      <xdr:colOff>56520</xdr:colOff>
      <xdr:row>18</xdr:row>
      <xdr:rowOff>90000</xdr:rowOff>
    </xdr:to>
    <xdr:pic>
      <xdr:nvPicPr>
        <xdr:cNvPr id="0" name="Picture 1" descr=""/>
        <xdr:cNvPicPr/>
      </xdr:nvPicPr>
      <xdr:blipFill>
        <a:blip r:embed="rId1"/>
        <a:stretch/>
      </xdr:blipFill>
      <xdr:spPr>
        <a:xfrm>
          <a:off x="11372400" y="3343320"/>
          <a:ext cx="5086080" cy="642240"/>
        </a:xfrm>
        <a:prstGeom prst="rect">
          <a:avLst/>
        </a:prstGeom>
        <a:ln w="12600">
          <a:solidFill>
            <a:schemeClr val="accent1"/>
          </a:solidFill>
          <a:round/>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exoplanets.org/" TargetMode="External"/><Relationship Id="rId2" Type="http://schemas.openxmlformats.org/officeDocument/2006/relationships/hyperlink" Target="http://exoplanets.org/" TargetMode="External"/><Relationship Id="rId3" Type="http://schemas.openxmlformats.org/officeDocument/2006/relationships/hyperlink" Target="http://astroutils.astronomy.ohio-state.edu/time/" TargetMode="External"/><Relationship Id="rId4" Type="http://schemas.openxmlformats.org/officeDocument/2006/relationships/hyperlink" Target="http://astroutils.astronomy.ohio-state.edu/time/" TargetMode="External"/><Relationship Id="rId5" Type="http://schemas.openxmlformats.org/officeDocument/2006/relationships/hyperlink" Target="http://astroutils.astronomy.ohio-state.edu/exofast/limbdark.shtml" TargetMode="External"/><Relationship Id="rId6" Type="http://schemas.openxmlformats.org/officeDocument/2006/relationships/hyperlink" Target="http://astroutils.astronomy.ohio-state.edu/exofast/limbdark.shtml" TargetMode="External"/><Relationship Id="rId7"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http://astroutils.astronomy.ohio-state.edu/exofast/limbdark.shtml" TargetMode="Externa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I67"/>
  <sheetViews>
    <sheetView windowProtection="false" showFormulas="false" showGridLines="true" showRowColHeaders="true" showZeros="true" rightToLeft="false" tabSelected="true" showOutlineSymbols="true" defaultGridColor="true" view="normal" topLeftCell="A4" colorId="64" zoomScale="100" zoomScaleNormal="100" zoomScalePageLayoutView="100" workbookViewId="0">
      <selection pane="topLeft" activeCell="C10" activeCellId="0" sqref="C10"/>
    </sheetView>
  </sheetViews>
  <sheetFormatPr defaultRowHeight="15.75"/>
  <cols>
    <col collapsed="false" hidden="false" max="1" min="1" style="1" width="30.1012145748988"/>
    <col collapsed="false" hidden="false" max="2" min="2" style="2" width="10.7125506072875"/>
    <col collapsed="false" hidden="false" max="3" min="3" style="3" width="35.9919028340081"/>
    <col collapsed="false" hidden="false" max="4" min="4" style="2" width="25.8137651821862"/>
    <col collapsed="false" hidden="false" max="5" min="5" style="2" width="15.7449392712551"/>
    <col collapsed="false" hidden="false" max="6" min="6" style="4" width="2.67611336032389"/>
    <col collapsed="false" hidden="false" max="7" min="7" style="5" width="20.7813765182186"/>
    <col collapsed="false" hidden="false" max="8" min="8" style="5" width="14.1417004048583"/>
    <col collapsed="false" hidden="false" max="9" min="9" style="5" width="13.9271255060729"/>
    <col collapsed="false" hidden="false" max="10" min="10" style="2" width="14.5668016194332"/>
    <col collapsed="false" hidden="false" max="1025" min="11" style="0" width="8.57085020242915"/>
  </cols>
  <sheetData>
    <row r="1" customFormat="false" ht="21.75" hidden="false" customHeight="false" outlineLevel="0" collapsed="false">
      <c r="A1" s="6" t="s">
        <v>0</v>
      </c>
      <c r="B1" s="7" t="s">
        <v>1</v>
      </c>
      <c r="C1" s="8" t="s">
        <v>2</v>
      </c>
      <c r="D1" s="9" t="s">
        <v>3</v>
      </c>
      <c r="E1" s="9" t="s">
        <v>4</v>
      </c>
      <c r="F1" s="10"/>
      <c r="G1" s="11" t="s">
        <v>5</v>
      </c>
      <c r="H1" s="12" t="s">
        <v>6</v>
      </c>
      <c r="I1" s="0"/>
    </row>
    <row r="2" customFormat="false" ht="21" hidden="false" customHeight="false" outlineLevel="0" collapsed="false">
      <c r="A2" s="0"/>
      <c r="B2" s="0"/>
      <c r="C2" s="13" t="s">
        <v>7</v>
      </c>
      <c r="D2" s="0" t="s">
        <v>8</v>
      </c>
      <c r="E2" s="14"/>
      <c r="F2" s="15"/>
      <c r="G2" s="0"/>
      <c r="H2" s="16" t="s">
        <v>9</v>
      </c>
      <c r="I2" s="0"/>
    </row>
    <row r="3" customFormat="false" ht="21" hidden="false" customHeight="false" outlineLevel="0" collapsed="false">
      <c r="A3" s="0"/>
      <c r="B3" s="0"/>
      <c r="C3" s="13" t="s">
        <v>10</v>
      </c>
      <c r="D3" s="0" t="s">
        <v>11</v>
      </c>
      <c r="E3" s="14"/>
      <c r="F3" s="15"/>
      <c r="G3" s="0"/>
      <c r="H3" s="17" t="s">
        <v>12</v>
      </c>
      <c r="I3" s="0"/>
    </row>
    <row r="4" customFormat="false" ht="15.75" hidden="false" customHeight="false" outlineLevel="0" collapsed="false">
      <c r="A4" s="0"/>
      <c r="B4" s="0"/>
      <c r="C4" s="0"/>
      <c r="D4" s="18"/>
      <c r="E4" s="14"/>
      <c r="F4" s="15"/>
      <c r="G4" s="0"/>
      <c r="H4" s="19" t="s">
        <v>13</v>
      </c>
      <c r="I4" s="0"/>
    </row>
    <row r="5" customFormat="false" ht="16.5" hidden="false" customHeight="true" outlineLevel="0" collapsed="false">
      <c r="A5" s="20" t="s">
        <v>14</v>
      </c>
      <c r="B5" s="21"/>
      <c r="C5" s="22" t="s">
        <v>15</v>
      </c>
      <c r="D5" s="23" t="s">
        <v>16</v>
      </c>
      <c r="E5" s="14"/>
      <c r="F5" s="15"/>
      <c r="G5" s="24" t="s">
        <v>17</v>
      </c>
      <c r="H5" s="25" t="s">
        <v>18</v>
      </c>
      <c r="I5" s="0"/>
    </row>
    <row r="6" customFormat="false" ht="16.5" hidden="false" customHeight="false" outlineLevel="0" collapsed="false">
      <c r="A6" s="20"/>
      <c r="B6" s="26" t="n">
        <v>1</v>
      </c>
      <c r="C6" s="27" t="s">
        <v>19</v>
      </c>
      <c r="D6" s="28" t="s">
        <v>20</v>
      </c>
      <c r="E6" s="0"/>
      <c r="F6" s="15"/>
      <c r="G6" s="0"/>
      <c r="H6" s="0"/>
      <c r="I6" s="0"/>
    </row>
    <row r="7" customFormat="false" ht="15.75" hidden="false" customHeight="false" outlineLevel="0" collapsed="false">
      <c r="A7" s="20"/>
      <c r="B7" s="26" t="n">
        <v>2</v>
      </c>
      <c r="C7" s="27" t="s">
        <v>21</v>
      </c>
      <c r="D7" s="29" t="s">
        <v>22</v>
      </c>
      <c r="E7" s="0"/>
      <c r="F7" s="15"/>
      <c r="G7" s="0"/>
      <c r="H7" s="0"/>
      <c r="I7" s="0"/>
    </row>
    <row r="8" customFormat="false" ht="15.75" hidden="false" customHeight="false" outlineLevel="0" collapsed="false">
      <c r="A8" s="20"/>
      <c r="B8" s="26" t="n">
        <v>3</v>
      </c>
      <c r="C8" s="27" t="s">
        <v>23</v>
      </c>
      <c r="D8" s="30" t="n">
        <v>0.813475</v>
      </c>
      <c r="E8" s="0"/>
      <c r="F8" s="15"/>
      <c r="G8" s="0"/>
      <c r="H8" s="0"/>
      <c r="I8" s="0"/>
    </row>
    <row r="9" customFormat="false" ht="18.75" hidden="false" customHeight="false" outlineLevel="0" collapsed="false">
      <c r="A9" s="20"/>
      <c r="B9" s="31" t="n">
        <v>4</v>
      </c>
      <c r="C9" s="27" t="s">
        <v>24</v>
      </c>
      <c r="D9" s="32" t="s">
        <v>25</v>
      </c>
      <c r="E9" s="0"/>
      <c r="F9" s="15"/>
      <c r="G9" s="0"/>
      <c r="H9" s="0"/>
      <c r="I9" s="0"/>
    </row>
    <row r="10" customFormat="false" ht="18.75" hidden="false" customHeight="false" outlineLevel="0" collapsed="false">
      <c r="A10" s="20"/>
      <c r="B10" s="31" t="n">
        <v>5</v>
      </c>
      <c r="C10" s="27" t="s">
        <v>26</v>
      </c>
      <c r="D10" s="30" t="s">
        <v>27</v>
      </c>
      <c r="E10" s="0"/>
      <c r="F10" s="15"/>
      <c r="G10" s="0"/>
      <c r="H10" s="0"/>
      <c r="I10" s="0"/>
    </row>
    <row r="11" customFormat="false" ht="15.75" hidden="false" customHeight="false" outlineLevel="0" collapsed="false">
      <c r="A11" s="20"/>
      <c r="B11" s="26" t="n">
        <v>6</v>
      </c>
      <c r="C11" s="27" t="s">
        <v>28</v>
      </c>
      <c r="D11" s="30" t="n">
        <v>12.4</v>
      </c>
      <c r="E11" s="0"/>
      <c r="F11" s="15"/>
      <c r="G11" s="0"/>
      <c r="H11" s="0"/>
      <c r="I11" s="0"/>
    </row>
    <row r="12" customFormat="false" ht="15.75" hidden="false" customHeight="false" outlineLevel="0" collapsed="false">
      <c r="A12" s="20"/>
      <c r="B12" s="18" t="s">
        <v>29</v>
      </c>
      <c r="C12" s="27" t="s">
        <v>30</v>
      </c>
      <c r="D12" s="33" t="str">
        <f aca="false">CONCATENATE(D11-0.44," to ",D11+0.75," mag")</f>
        <v>11.96 to 13.15 mag</v>
      </c>
      <c r="E12" s="0"/>
      <c r="F12" s="15"/>
      <c r="G12" s="0"/>
      <c r="H12" s="0"/>
      <c r="I12" s="0"/>
    </row>
    <row r="13" customFormat="false" ht="15.75" hidden="false" customHeight="false" outlineLevel="0" collapsed="false">
      <c r="A13" s="20"/>
      <c r="B13" s="31" t="n">
        <v>7</v>
      </c>
      <c r="C13" s="27" t="s">
        <v>31</v>
      </c>
      <c r="D13" s="34"/>
      <c r="E13" s="35"/>
      <c r="F13" s="15"/>
      <c r="G13" s="0"/>
      <c r="H13" s="0"/>
      <c r="I13" s="0"/>
    </row>
    <row r="14" customFormat="false" ht="15.75" hidden="false" customHeight="false" outlineLevel="0" collapsed="false">
      <c r="A14" s="0"/>
      <c r="B14" s="18"/>
      <c r="C14" s="36"/>
      <c r="D14" s="37"/>
      <c r="E14" s="35"/>
      <c r="F14" s="15"/>
      <c r="G14" s="0"/>
      <c r="H14" s="0"/>
      <c r="I14" s="0"/>
    </row>
    <row r="15" customFormat="false" ht="15.75" hidden="false" customHeight="true" outlineLevel="0" collapsed="false">
      <c r="A15" s="38" t="s">
        <v>32</v>
      </c>
      <c r="B15" s="18"/>
      <c r="C15" s="39" t="s">
        <v>33</v>
      </c>
      <c r="D15" s="40" t="s">
        <v>16</v>
      </c>
      <c r="E15" s="0"/>
      <c r="F15" s="15"/>
      <c r="G15" s="41" t="s">
        <v>34</v>
      </c>
      <c r="H15" s="0"/>
      <c r="I15" s="0"/>
    </row>
    <row r="16" customFormat="false" ht="15.75" hidden="false" customHeight="false" outlineLevel="0" collapsed="false">
      <c r="A16" s="38"/>
      <c r="B16" s="26" t="n">
        <v>8</v>
      </c>
      <c r="C16" s="42" t="s">
        <v>35</v>
      </c>
      <c r="D16" s="43" t="n">
        <v>43158</v>
      </c>
      <c r="E16" s="0"/>
      <c r="F16" s="15"/>
      <c r="G16" s="44"/>
      <c r="H16" s="0"/>
      <c r="I16" s="0"/>
    </row>
    <row r="17" customFormat="false" ht="15.75" hidden="false" customHeight="false" outlineLevel="0" collapsed="false">
      <c r="A17" s="38"/>
      <c r="B17" s="18" t="s">
        <v>36</v>
      </c>
      <c r="C17" s="42" t="s">
        <v>37</v>
      </c>
      <c r="D17" s="45" t="s">
        <v>38</v>
      </c>
      <c r="E17" s="0"/>
      <c r="F17" s="15"/>
      <c r="G17" s="44" t="s">
        <v>39</v>
      </c>
      <c r="H17" s="0"/>
      <c r="I17" s="44"/>
    </row>
    <row r="18" customFormat="false" ht="15" hidden="false" customHeight="false" outlineLevel="0" collapsed="false">
      <c r="A18" s="38"/>
      <c r="B18" s="26" t="n">
        <v>9</v>
      </c>
      <c r="C18" s="42" t="s">
        <v>40</v>
      </c>
      <c r="D18" s="46" t="n">
        <v>2458176.71038175</v>
      </c>
      <c r="E18" s="0"/>
      <c r="F18" s="47"/>
      <c r="G18" s="44"/>
      <c r="H18" s="0"/>
      <c r="I18" s="44"/>
    </row>
    <row r="19" customFormat="false" ht="15.75" hidden="false" customHeight="false" outlineLevel="0" collapsed="false">
      <c r="A19" s="38"/>
      <c r="B19" s="26" t="n">
        <v>10</v>
      </c>
      <c r="C19" s="42" t="s">
        <v>41</v>
      </c>
      <c r="D19" s="48" t="n">
        <v>2458176.75899309</v>
      </c>
      <c r="E19" s="0"/>
      <c r="F19" s="47"/>
      <c r="G19" s="44"/>
      <c r="H19" s="0"/>
      <c r="I19" s="44"/>
    </row>
    <row r="20" customFormat="false" ht="15.75" hidden="false" customHeight="false" outlineLevel="0" collapsed="false">
      <c r="A20" s="38"/>
      <c r="B20" s="18" t="s">
        <v>42</v>
      </c>
      <c r="C20" s="42" t="s">
        <v>43</v>
      </c>
      <c r="D20" s="49" t="n">
        <f aca="false">(D18+D19)/2</f>
        <v>2458176.73468742</v>
      </c>
      <c r="E20" s="0"/>
      <c r="F20" s="15"/>
      <c r="G20" s="50"/>
      <c r="H20" s="2" t="s">
        <v>44</v>
      </c>
      <c r="I20" s="51" t="s">
        <v>45</v>
      </c>
    </row>
    <row r="21" customFormat="false" ht="18.75" hidden="false" customHeight="false" outlineLevel="0" collapsed="false">
      <c r="A21" s="38"/>
      <c r="B21" s="52" t="n">
        <v>11</v>
      </c>
      <c r="C21" s="53" t="s">
        <v>46</v>
      </c>
      <c r="D21" s="54"/>
      <c r="E21" s="55" t="s">
        <v>38</v>
      </c>
      <c r="F21" s="15"/>
      <c r="G21" s="50"/>
      <c r="H21" s="56" t="s">
        <v>47</v>
      </c>
      <c r="I21" s="51" t="s">
        <v>48</v>
      </c>
    </row>
    <row r="22" customFormat="false" ht="15.75" hidden="false" customHeight="false" outlineLevel="0" collapsed="false">
      <c r="A22" s="38"/>
      <c r="B22" s="18" t="s">
        <v>49</v>
      </c>
      <c r="C22" s="57" t="s">
        <v>50</v>
      </c>
      <c r="D22" s="58" t="str">
        <f aca="false">IF(D21="","",ABS((D20-D21)*24*60))</f>
        <v/>
      </c>
      <c r="E22" s="56" t="s">
        <v>51</v>
      </c>
      <c r="F22" s="47"/>
      <c r="G22" s="44"/>
      <c r="I22" s="44"/>
    </row>
    <row r="23" customFormat="false" ht="15.75" hidden="false" customHeight="false" outlineLevel="0" collapsed="false">
      <c r="A23" s="0"/>
      <c r="B23" s="18"/>
      <c r="C23" s="0"/>
      <c r="D23" s="0"/>
      <c r="E23" s="0"/>
      <c r="F23" s="15"/>
      <c r="G23" s="0"/>
      <c r="I23" s="0"/>
    </row>
    <row r="24" customFormat="false" ht="15.75" hidden="false" customHeight="true" outlineLevel="0" collapsed="false">
      <c r="A24" s="20" t="s">
        <v>52</v>
      </c>
      <c r="B24" s="18" t="s">
        <v>53</v>
      </c>
      <c r="C24" s="22" t="s">
        <v>54</v>
      </c>
      <c r="D24" s="59" t="s">
        <v>55</v>
      </c>
      <c r="E24" s="59" t="s">
        <v>56</v>
      </c>
      <c r="F24" s="15"/>
      <c r="G24" s="0"/>
      <c r="I24" s="0"/>
    </row>
    <row r="25" customFormat="false" ht="15.75" hidden="false" customHeight="false" outlineLevel="0" collapsed="false">
      <c r="A25" s="20"/>
      <c r="B25" s="60" t="n">
        <v>12</v>
      </c>
      <c r="C25" s="27" t="s">
        <v>57</v>
      </c>
      <c r="D25" s="61" t="s">
        <v>58</v>
      </c>
      <c r="E25" s="62" t="n">
        <v>39.00208333</v>
      </c>
      <c r="F25" s="63"/>
      <c r="G25" s="44"/>
      <c r="I25" s="44"/>
    </row>
    <row r="26" customFormat="false" ht="15.75" hidden="false" customHeight="false" outlineLevel="0" collapsed="false">
      <c r="A26" s="20"/>
      <c r="B26" s="60" t="n">
        <v>13</v>
      </c>
      <c r="C26" s="27" t="s">
        <v>59</v>
      </c>
      <c r="D26" s="64" t="s">
        <v>60</v>
      </c>
      <c r="E26" s="62" t="n">
        <v>76.9559722</v>
      </c>
      <c r="F26" s="63"/>
      <c r="G26" s="44"/>
      <c r="I26" s="44"/>
    </row>
    <row r="27" customFormat="false" ht="15.75" hidden="false" customHeight="false" outlineLevel="0" collapsed="false">
      <c r="A27" s="20"/>
      <c r="B27" s="60" t="s">
        <v>61</v>
      </c>
      <c r="C27" s="27" t="s">
        <v>62</v>
      </c>
      <c r="D27" s="64" t="s">
        <v>63</v>
      </c>
      <c r="E27" s="62" t="n">
        <v>283.0440278</v>
      </c>
      <c r="F27" s="63"/>
      <c r="G27" s="44"/>
      <c r="I27" s="44"/>
    </row>
    <row r="28" customFormat="false" ht="15.75" hidden="false" customHeight="false" outlineLevel="0" collapsed="false">
      <c r="A28" s="20"/>
      <c r="B28" s="60" t="n">
        <v>14</v>
      </c>
      <c r="C28" s="27" t="s">
        <v>64</v>
      </c>
      <c r="D28" s="65" t="n">
        <v>55.778</v>
      </c>
      <c r="E28" s="0"/>
      <c r="F28" s="47"/>
      <c r="G28" s="44"/>
      <c r="I28" s="44"/>
    </row>
    <row r="29" customFormat="false" ht="15.75" hidden="false" customHeight="false" outlineLevel="0" collapsed="false">
      <c r="A29" s="0"/>
      <c r="B29" s="18"/>
      <c r="C29" s="0"/>
      <c r="D29" s="66"/>
      <c r="E29" s="66"/>
      <c r="F29" s="15"/>
      <c r="G29" s="0"/>
      <c r="I29" s="0"/>
    </row>
    <row r="30" customFormat="false" ht="15.75" hidden="false" customHeight="true" outlineLevel="0" collapsed="false">
      <c r="A30" s="38" t="s">
        <v>65</v>
      </c>
      <c r="B30" s="18"/>
      <c r="C30" s="39" t="s">
        <v>66</v>
      </c>
      <c r="D30" s="66"/>
      <c r="E30" s="66"/>
      <c r="F30" s="15"/>
      <c r="G30" s="0"/>
      <c r="I30" s="0"/>
    </row>
    <row r="31" customFormat="false" ht="15.75" hidden="false" customHeight="false" outlineLevel="0" collapsed="false">
      <c r="A31" s="38"/>
      <c r="B31" s="60" t="n">
        <v>15</v>
      </c>
      <c r="C31" s="67" t="s">
        <v>67</v>
      </c>
      <c r="D31" s="68" t="s">
        <v>68</v>
      </c>
      <c r="E31" s="0"/>
      <c r="F31" s="47"/>
      <c r="G31" s="44"/>
      <c r="I31" s="44"/>
    </row>
    <row r="32" customFormat="false" ht="15.75" hidden="false" customHeight="false" outlineLevel="0" collapsed="false">
      <c r="A32" s="38"/>
      <c r="B32" s="60" t="n">
        <v>16</v>
      </c>
      <c r="C32" s="42" t="s">
        <v>69</v>
      </c>
      <c r="D32" s="69" t="n">
        <v>178</v>
      </c>
      <c r="E32" s="0"/>
      <c r="F32" s="47"/>
      <c r="G32" s="44"/>
      <c r="I32" s="44"/>
    </row>
    <row r="33" customFormat="false" ht="15.75" hidden="false" customHeight="false" outlineLevel="0" collapsed="false">
      <c r="A33" s="38"/>
      <c r="B33" s="60" t="n">
        <v>17</v>
      </c>
      <c r="C33" s="42" t="s">
        <v>70</v>
      </c>
      <c r="D33" s="70" t="n">
        <v>1600</v>
      </c>
      <c r="E33" s="0"/>
      <c r="F33" s="47"/>
      <c r="G33" s="44"/>
      <c r="I33" s="44"/>
    </row>
    <row r="34" customFormat="false" ht="15.75" hidden="false" customHeight="false" outlineLevel="0" collapsed="false">
      <c r="A34" s="38"/>
      <c r="B34" s="60" t="n">
        <v>18</v>
      </c>
      <c r="C34" s="67" t="s">
        <v>71</v>
      </c>
      <c r="D34" s="68" t="s">
        <v>72</v>
      </c>
      <c r="E34" s="0"/>
      <c r="F34" s="47"/>
      <c r="G34" s="44"/>
      <c r="I34" s="44"/>
    </row>
    <row r="35" customFormat="false" ht="15.75" hidden="false" customHeight="false" outlineLevel="0" collapsed="false">
      <c r="A35" s="38"/>
      <c r="B35" s="60" t="n">
        <v>19</v>
      </c>
      <c r="C35" s="42" t="s">
        <v>73</v>
      </c>
      <c r="D35" s="69" t="n">
        <v>1.3</v>
      </c>
      <c r="E35" s="0"/>
      <c r="F35" s="47"/>
      <c r="G35" s="44"/>
      <c r="I35" s="44"/>
    </row>
    <row r="36" customFormat="false" ht="15.75" hidden="false" customHeight="false" outlineLevel="0" collapsed="false">
      <c r="A36" s="38"/>
      <c r="B36" s="60" t="n">
        <v>20</v>
      </c>
      <c r="C36" s="42" t="s">
        <v>74</v>
      </c>
      <c r="D36" s="69" t="n">
        <v>8.8</v>
      </c>
      <c r="E36" s="0"/>
      <c r="F36" s="47"/>
      <c r="G36" s="44"/>
      <c r="I36" s="44"/>
    </row>
    <row r="37" customFormat="false" ht="15.75" hidden="false" customHeight="false" outlineLevel="0" collapsed="false">
      <c r="A37" s="38"/>
      <c r="B37" s="60" t="n">
        <v>21</v>
      </c>
      <c r="C37" s="42" t="s">
        <v>75</v>
      </c>
      <c r="D37" s="69" t="n">
        <v>0.5</v>
      </c>
      <c r="E37" s="0"/>
      <c r="F37" s="47"/>
      <c r="G37" s="44"/>
      <c r="I37" s="44"/>
    </row>
    <row r="38" customFormat="false" ht="15.75" hidden="false" customHeight="false" outlineLevel="0" collapsed="false">
      <c r="A38" s="38"/>
      <c r="B38" s="60" t="n">
        <v>22</v>
      </c>
      <c r="C38" s="42" t="s">
        <v>76</v>
      </c>
      <c r="D38" s="70" t="n">
        <v>45000</v>
      </c>
      <c r="E38" s="0"/>
      <c r="F38" s="47"/>
      <c r="G38" s="44"/>
      <c r="I38" s="44"/>
    </row>
    <row r="39" customFormat="false" ht="15.75" hidden="false" customHeight="false" outlineLevel="0" collapsed="false">
      <c r="A39" s="38"/>
      <c r="B39" s="18"/>
      <c r="C39" s="42" t="s">
        <v>53</v>
      </c>
      <c r="D39" s="71" t="s">
        <v>77</v>
      </c>
      <c r="E39" s="71" t="s">
        <v>78</v>
      </c>
      <c r="F39" s="15"/>
      <c r="G39" s="0"/>
    </row>
    <row r="40" customFormat="false" ht="15.75" hidden="false" customHeight="false" outlineLevel="0" collapsed="false">
      <c r="A40" s="38"/>
      <c r="B40" s="60" t="n">
        <v>23</v>
      </c>
      <c r="C40" s="42" t="s">
        <v>79</v>
      </c>
      <c r="D40" s="72" t="n">
        <v>2184</v>
      </c>
      <c r="E40" s="68" t="n">
        <v>1472</v>
      </c>
      <c r="F40" s="15"/>
      <c r="G40" s="73" t="s">
        <v>80</v>
      </c>
    </row>
    <row r="41" customFormat="false" ht="15.75" hidden="false" customHeight="false" outlineLevel="0" collapsed="false">
      <c r="A41" s="38"/>
      <c r="B41" s="60" t="n">
        <v>24</v>
      </c>
      <c r="C41" s="42" t="s">
        <v>81</v>
      </c>
      <c r="D41" s="74" t="n">
        <v>6.8</v>
      </c>
      <c r="E41" s="69" t="n">
        <v>6.8</v>
      </c>
      <c r="F41" s="15"/>
      <c r="G41" s="73" t="s">
        <v>80</v>
      </c>
    </row>
    <row r="42" customFormat="false" ht="15.75" hidden="false" customHeight="false" outlineLevel="0" collapsed="false">
      <c r="A42" s="38"/>
      <c r="B42" s="60" t="n">
        <v>25</v>
      </c>
      <c r="C42" s="42" t="s">
        <v>82</v>
      </c>
      <c r="D42" s="75" t="n">
        <v>1</v>
      </c>
      <c r="E42" s="70" t="n">
        <v>1</v>
      </c>
      <c r="F42" s="15"/>
      <c r="G42" s="0"/>
    </row>
    <row r="43" customFormat="false" ht="15.75" hidden="false" customHeight="false" outlineLevel="0" collapsed="false">
      <c r="A43" s="38"/>
      <c r="B43" s="18" t="s">
        <v>83</v>
      </c>
      <c r="C43" s="42" t="s">
        <v>84</v>
      </c>
      <c r="D43" s="76" t="n">
        <f aca="false">3438*D40*D41/1000/$D$33</f>
        <v>31.911516</v>
      </c>
      <c r="E43" s="77" t="n">
        <f aca="false">3438*E40*E41/1000/$D$33</f>
        <v>21.508128</v>
      </c>
      <c r="F43" s="15"/>
      <c r="G43" s="0"/>
    </row>
    <row r="44" customFormat="false" ht="15.75" hidden="false" customHeight="false" outlineLevel="0" collapsed="false">
      <c r="A44" s="38"/>
      <c r="B44" s="18" t="s">
        <v>85</v>
      </c>
      <c r="C44" s="42" t="s">
        <v>86</v>
      </c>
      <c r="D44" s="78" t="n">
        <f aca="false">206265*D41*D42/1000/$D$33</f>
        <v>0.87662625</v>
      </c>
      <c r="E44" s="79" t="n">
        <f aca="false">206265*E41*E42/1000/$D$33</f>
        <v>0.87662625</v>
      </c>
      <c r="F44" s="15"/>
      <c r="G44" s="0"/>
    </row>
    <row r="45" customFormat="false" ht="15.75" hidden="false" customHeight="false" outlineLevel="0" collapsed="false">
      <c r="A45" s="0"/>
      <c r="B45" s="18"/>
      <c r="C45" s="80"/>
      <c r="D45" s="66"/>
      <c r="E45" s="66"/>
      <c r="F45" s="15"/>
      <c r="G45" s="0"/>
    </row>
    <row r="46" customFormat="false" ht="15.75" hidden="false" customHeight="true" outlineLevel="0" collapsed="false">
      <c r="A46" s="20" t="s">
        <v>87</v>
      </c>
      <c r="B46" s="18"/>
      <c r="C46" s="22" t="s">
        <v>88</v>
      </c>
      <c r="D46" s="81"/>
      <c r="E46" s="81"/>
      <c r="F46" s="15"/>
      <c r="G46" s="0"/>
    </row>
    <row r="47" customFormat="false" ht="15.75" hidden="false" customHeight="false" outlineLevel="0" collapsed="false">
      <c r="A47" s="20"/>
      <c r="B47" s="52" t="n">
        <v>26</v>
      </c>
      <c r="C47" s="27" t="s">
        <v>89</v>
      </c>
      <c r="D47" s="82"/>
      <c r="E47" s="83"/>
      <c r="F47" s="15"/>
      <c r="G47" s="0"/>
    </row>
    <row r="48" customFormat="false" ht="15.75" hidden="false" customHeight="false" outlineLevel="0" collapsed="false">
      <c r="A48" s="20"/>
      <c r="B48" s="52" t="n">
        <v>27</v>
      </c>
      <c r="C48" s="27" t="s">
        <v>90</v>
      </c>
      <c r="D48" s="84"/>
      <c r="E48" s="81"/>
      <c r="F48" s="15"/>
      <c r="G48" s="0"/>
    </row>
    <row r="49" customFormat="false" ht="15.75" hidden="false" customHeight="false" outlineLevel="0" collapsed="false">
      <c r="A49" s="20"/>
      <c r="B49" s="52" t="n">
        <v>28</v>
      </c>
      <c r="C49" s="27" t="s">
        <v>91</v>
      </c>
      <c r="D49" s="84"/>
      <c r="E49" s="81"/>
      <c r="F49" s="15"/>
      <c r="G49" s="0"/>
    </row>
    <row r="50" customFormat="false" ht="15.75" hidden="false" customHeight="false" outlineLevel="0" collapsed="false">
      <c r="A50" s="20"/>
      <c r="B50" s="52" t="n">
        <v>29</v>
      </c>
      <c r="C50" s="27" t="s">
        <v>92</v>
      </c>
      <c r="D50" s="84"/>
      <c r="E50" s="85" t="s">
        <v>93</v>
      </c>
      <c r="F50" s="15"/>
      <c r="G50" s="0"/>
    </row>
    <row r="51" customFormat="false" ht="15.75" hidden="false" customHeight="false" outlineLevel="0" collapsed="false">
      <c r="A51" s="20"/>
      <c r="B51" s="52" t="n">
        <v>30</v>
      </c>
      <c r="C51" s="27" t="s">
        <v>94</v>
      </c>
      <c r="D51" s="86"/>
      <c r="E51" s="81"/>
      <c r="F51" s="15"/>
      <c r="G51" s="0"/>
    </row>
    <row r="52" customFormat="false" ht="15.75" hidden="false" customHeight="false" outlineLevel="0" collapsed="false">
      <c r="A52" s="0"/>
      <c r="B52" s="18"/>
      <c r="C52" s="0"/>
      <c r="D52" s="66"/>
      <c r="E52" s="81"/>
      <c r="F52" s="15"/>
      <c r="G52" s="0"/>
    </row>
    <row r="53" customFormat="false" ht="15.75" hidden="false" customHeight="true" outlineLevel="0" collapsed="false">
      <c r="A53" s="38" t="s">
        <v>95</v>
      </c>
      <c r="B53" s="18"/>
      <c r="C53" s="39" t="s">
        <v>96</v>
      </c>
      <c r="D53" s="66"/>
      <c r="E53" s="81"/>
      <c r="F53" s="15"/>
      <c r="G53" s="0"/>
    </row>
    <row r="54" customFormat="false" ht="15.75" hidden="false" customHeight="false" outlineLevel="0" collapsed="false">
      <c r="A54" s="38"/>
      <c r="B54" s="18"/>
      <c r="C54" s="42" t="s">
        <v>97</v>
      </c>
      <c r="D54" s="87" t="s">
        <v>16</v>
      </c>
      <c r="F54" s="15"/>
      <c r="G54" s="24" t="s">
        <v>98</v>
      </c>
    </row>
    <row r="55" customFormat="false" ht="15.75" hidden="false" customHeight="false" outlineLevel="0" collapsed="false">
      <c r="A55" s="38"/>
      <c r="B55" s="31" t="n">
        <v>31</v>
      </c>
      <c r="C55" s="42" t="s">
        <v>99</v>
      </c>
      <c r="D55" s="88"/>
      <c r="F55" s="15"/>
    </row>
    <row r="56" customFormat="false" ht="15.75" hidden="false" customHeight="false" outlineLevel="0" collapsed="false">
      <c r="A56" s="38"/>
      <c r="B56" s="31" t="n">
        <v>32</v>
      </c>
      <c r="C56" s="42" t="s">
        <v>100</v>
      </c>
      <c r="D56" s="30" t="s">
        <v>53</v>
      </c>
      <c r="F56" s="15"/>
    </row>
    <row r="57" customFormat="false" ht="15.75" hidden="false" customHeight="false" outlineLevel="0" collapsed="false">
      <c r="A57" s="38"/>
      <c r="B57" s="52" t="n">
        <v>33</v>
      </c>
      <c r="C57" s="42" t="s">
        <v>101</v>
      </c>
      <c r="D57" s="30"/>
      <c r="F57" s="15"/>
    </row>
    <row r="58" customFormat="false" ht="15.75" hidden="false" customHeight="false" outlineLevel="0" collapsed="false">
      <c r="A58" s="38"/>
      <c r="B58" s="18" t="s">
        <v>102</v>
      </c>
      <c r="C58" s="42" t="s">
        <v>103</v>
      </c>
      <c r="D58" s="89" t="n">
        <f aca="false">D57/D44</f>
        <v>0</v>
      </c>
      <c r="F58" s="15"/>
    </row>
    <row r="59" customFormat="false" ht="15.75" hidden="false" customHeight="false" outlineLevel="0" collapsed="false">
      <c r="A59" s="38"/>
      <c r="B59" s="18"/>
      <c r="C59" s="67" t="s">
        <v>104</v>
      </c>
      <c r="D59" s="90"/>
      <c r="F59" s="15"/>
    </row>
    <row r="60" customFormat="false" ht="15.75" hidden="false" customHeight="false" outlineLevel="0" collapsed="false">
      <c r="A60" s="38"/>
      <c r="B60" s="52" t="n">
        <v>34</v>
      </c>
      <c r="C60" s="42" t="s">
        <v>105</v>
      </c>
      <c r="D60" s="30"/>
      <c r="F60" s="15"/>
    </row>
    <row r="61" customFormat="false" ht="15.75" hidden="false" customHeight="false" outlineLevel="0" collapsed="false">
      <c r="A61" s="38"/>
      <c r="B61" s="18" t="s">
        <v>106</v>
      </c>
      <c r="C61" s="42" t="s">
        <v>107</v>
      </c>
      <c r="D61" s="89" t="n">
        <f aca="false">D60*D58</f>
        <v>0</v>
      </c>
      <c r="F61" s="15"/>
    </row>
    <row r="62" customFormat="false" ht="15.75" hidden="false" customHeight="false" outlineLevel="0" collapsed="false">
      <c r="A62" s="38"/>
      <c r="B62" s="52" t="n">
        <v>35</v>
      </c>
      <c r="C62" s="42" t="s">
        <v>108</v>
      </c>
      <c r="D62" s="91" t="s">
        <v>53</v>
      </c>
      <c r="F62" s="15"/>
    </row>
    <row r="63" customFormat="false" ht="15.75" hidden="false" customHeight="false" outlineLevel="0" collapsed="false">
      <c r="A63" s="38"/>
      <c r="B63" s="18" t="n">
        <v>36</v>
      </c>
      <c r="C63" s="42" t="s">
        <v>109</v>
      </c>
      <c r="D63" s="89" t="e">
        <f aca="false">SQRT(4*D61*D61+D62*D62)</f>
        <v>#VALUE!</v>
      </c>
      <c r="F63" s="15"/>
    </row>
    <row r="64" customFormat="false" ht="15.75" hidden="false" customHeight="false" outlineLevel="0" collapsed="false">
      <c r="A64" s="38"/>
      <c r="B64" s="18"/>
      <c r="C64" s="67" t="s">
        <v>110</v>
      </c>
      <c r="D64" s="90"/>
      <c r="F64" s="15"/>
    </row>
    <row r="65" customFormat="false" ht="15.75" hidden="false" customHeight="false" outlineLevel="0" collapsed="false">
      <c r="A65" s="38"/>
      <c r="B65" s="52" t="n">
        <v>37</v>
      </c>
      <c r="C65" s="42" t="s">
        <v>107</v>
      </c>
      <c r="D65" s="30"/>
      <c r="F65" s="15"/>
    </row>
    <row r="66" customFormat="false" ht="15.75" hidden="false" customHeight="false" outlineLevel="0" collapsed="false">
      <c r="A66" s="38"/>
      <c r="B66" s="52" t="n">
        <v>38</v>
      </c>
      <c r="C66" s="42" t="s">
        <v>108</v>
      </c>
      <c r="D66" s="30"/>
      <c r="F66" s="15"/>
    </row>
    <row r="67" customFormat="false" ht="15.75" hidden="false" customHeight="false" outlineLevel="0" collapsed="false">
      <c r="A67" s="38"/>
      <c r="B67" s="52" t="n">
        <v>39</v>
      </c>
      <c r="C67" s="42" t="s">
        <v>109</v>
      </c>
      <c r="D67" s="92"/>
      <c r="F67" s="15"/>
    </row>
  </sheetData>
  <mergeCells count="6">
    <mergeCell ref="A5:A13"/>
    <mergeCell ref="A15:A22"/>
    <mergeCell ref="A24:A28"/>
    <mergeCell ref="A30:A44"/>
    <mergeCell ref="A46:A51"/>
    <mergeCell ref="A53:A67"/>
  </mergeCells>
  <hyperlinks>
    <hyperlink ref="D5" r:id="rId1" display="(click here)"/>
    <hyperlink ref="G5" r:id="rId2" display="exoplanets.org/"/>
    <hyperlink ref="D15" r:id="rId3" display="(click here)"/>
    <hyperlink ref="G15" r:id="rId4" display="astroutils.astronomy.ohio-state.edu/time/"/>
    <hyperlink ref="D54" r:id="rId5" display="(click here)"/>
    <hyperlink ref="G54" r:id="rId6" display="astroutils.astronomy.ohio-state.edu/exofast/limbdark.shtml"/>
  </hyperlinks>
  <printOptions headings="false" gridLines="false" gridLinesSet="true" horizontalCentered="false" verticalCentered="false"/>
  <pageMargins left="0.25" right="0.25" top="0.25" bottom="0.2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7"/>
</worksheet>
</file>

<file path=xl/worksheets/sheet2.xml><?xml version="1.0" encoding="utf-8"?>
<worksheet xmlns="http://schemas.openxmlformats.org/spreadsheetml/2006/main" xmlns:r="http://schemas.openxmlformats.org/officeDocument/2006/relationships">
  <sheetPr filterMode="false">
    <pageSetUpPr fitToPage="false"/>
  </sheetPr>
  <dimension ref="A1:B7"/>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 activeCellId="0" sqref="B5"/>
    </sheetView>
  </sheetViews>
  <sheetFormatPr defaultRowHeight="15"/>
  <cols>
    <col collapsed="false" hidden="false" max="1" min="1" style="0" width="16.7125506072875"/>
    <col collapsed="false" hidden="false" max="2" min="2" style="0" width="56.7732793522267"/>
    <col collapsed="false" hidden="false" max="1025" min="3" style="0" width="8.57085020242915"/>
  </cols>
  <sheetData>
    <row r="1" customFormat="false" ht="15.75" hidden="false" customHeight="false" outlineLevel="0" collapsed="false">
      <c r="A1" s="3" t="s">
        <v>111</v>
      </c>
      <c r="B1" s="93" t="s">
        <v>112</v>
      </c>
    </row>
    <row r="2" customFormat="false" ht="15.75" hidden="false" customHeight="false" outlineLevel="0" collapsed="false">
      <c r="A2" s="3"/>
    </row>
    <row r="3" customFormat="false" ht="15.75" hidden="false" customHeight="false" outlineLevel="0" collapsed="false">
      <c r="A3" s="3" t="s">
        <v>113</v>
      </c>
      <c r="B3" s="94" t="s">
        <v>17</v>
      </c>
    </row>
    <row r="4" customFormat="false" ht="15.75" hidden="false" customHeight="false" outlineLevel="0" collapsed="false">
      <c r="A4" s="3"/>
    </row>
    <row r="5" customFormat="false" ht="15.75" hidden="false" customHeight="false" outlineLevel="0" collapsed="false">
      <c r="A5" s="3" t="s">
        <v>114</v>
      </c>
      <c r="B5" s="93" t="s">
        <v>34</v>
      </c>
    </row>
    <row r="6" customFormat="false" ht="15.75" hidden="false" customHeight="false" outlineLevel="0" collapsed="false">
      <c r="A6" s="95"/>
    </row>
    <row r="7" customFormat="false" ht="15.75" hidden="false" customHeight="false" outlineLevel="0" collapsed="false">
      <c r="A7" s="95" t="s">
        <v>115</v>
      </c>
      <c r="B7" s="94" t="s">
        <v>98</v>
      </c>
    </row>
  </sheetData>
  <hyperlinks>
    <hyperlink ref="B7" r:id="rId1" display="astroutils.astronomy.ohio-state.edu/exofast/limbdark.shtml"/>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C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57085020242915"/>
  </cols>
  <sheetData>
    <row r="1" customFormat="false" ht="15" hidden="false" customHeight="false" outlineLevel="0" collapsed="false">
      <c r="A1" s="0" t="s">
        <v>116</v>
      </c>
    </row>
    <row r="4" customFormat="false" ht="15" hidden="false" customHeight="false" outlineLevel="0" collapsed="false">
      <c r="A4" s="0" t="s">
        <v>117</v>
      </c>
      <c r="C4" s="96" t="s">
        <v>118</v>
      </c>
    </row>
    <row r="5" customFormat="false" ht="15" hidden="false" customHeight="false" outlineLevel="0" collapsed="false">
      <c r="C5" s="96" t="s">
        <v>38</v>
      </c>
    </row>
    <row r="9" customFormat="false" ht="15" hidden="false" customHeight="false" outlineLevel="0" collapsed="false">
      <c r="A9" s="0" t="s">
        <v>119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24</TotalTime>
  <Application>LibreOffice/5.1.6.2$Linux_X86_64 LibreOffice_project/10m0$Build-2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2015-12-30T12:41:11Z</dcterms:created>
  <dc:creator>denjoan</dc:creator>
  <dc:description/>
  <dc:language>en-US</dc:language>
  <cp:lastModifiedBy/>
  <cp:lastPrinted>2017-01-05T19:20:00Z</cp:lastPrinted>
  <dcterms:modified xsi:type="dcterms:W3CDTF">2018-02-26T17:42:15Z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